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9210" activeTab="0"/>
  </bookViews>
  <sheets>
    <sheet name="Space Planning Simplified" sheetId="1" r:id="rId1"/>
    <sheet name="Collection Planning Simplified" sheetId="2" r:id="rId2"/>
  </sheets>
  <definedNames>
    <definedName name="_xlnm.Print_Area" localSheetId="0">'Space Planning Simplified'!$A$1:$E$58</definedName>
  </definedNames>
  <calcPr fullCalcOnLoad="1"/>
</workbook>
</file>

<file path=xl/sharedStrings.xml><?xml version="1.0" encoding="utf-8"?>
<sst xmlns="http://schemas.openxmlformats.org/spreadsheetml/2006/main" count="122" uniqueCount="98">
  <si>
    <t>Item</t>
  </si>
  <si>
    <t>Quantity</t>
  </si>
  <si>
    <t>Lounge Chair</t>
  </si>
  <si>
    <t>Foot Stool</t>
  </si>
  <si>
    <t>Floor cushion</t>
  </si>
  <si>
    <t>Print Release Station</t>
  </si>
  <si>
    <t>4' x 6'</t>
  </si>
  <si>
    <t>4' x 8'</t>
  </si>
  <si>
    <t>4' Round</t>
  </si>
  <si>
    <t>Bean Bag Chair</t>
  </si>
  <si>
    <t>Table, Café</t>
  </si>
  <si>
    <t>Chair, Readers</t>
  </si>
  <si>
    <t>Chair, Café</t>
  </si>
  <si>
    <t>30"d x 42"w</t>
  </si>
  <si>
    <t>Technology Training Table</t>
  </si>
  <si>
    <t>30" x 48"</t>
  </si>
  <si>
    <t>30" x 60"</t>
  </si>
  <si>
    <t>Self Check Machine with stand</t>
  </si>
  <si>
    <t>Photocopy Machine</t>
  </si>
  <si>
    <t>Atlas Case</t>
  </si>
  <si>
    <t>Dictionary Stand</t>
  </si>
  <si>
    <t>Vertical File</t>
  </si>
  <si>
    <t>Lateral File</t>
  </si>
  <si>
    <t>Index Table</t>
  </si>
  <si>
    <t>Lectern with Laptop</t>
  </si>
  <si>
    <t>Group Study Table (4)</t>
  </si>
  <si>
    <t>Group Study Table (6)</t>
  </si>
  <si>
    <t>Flat File</t>
  </si>
  <si>
    <t>Book Truck</t>
  </si>
  <si>
    <t>Study Carrel (1)</t>
  </si>
  <si>
    <t>StudyCarrel (4)</t>
  </si>
  <si>
    <t>StudyCarrel (6 pod)</t>
  </si>
  <si>
    <t>Chair, Stacking</t>
  </si>
  <si>
    <t>Conference Table (8)</t>
  </si>
  <si>
    <t>Desk</t>
  </si>
  <si>
    <t>Shelving Unit</t>
  </si>
  <si>
    <t>36"w x 12"d</t>
  </si>
  <si>
    <t>36"w x 24"d</t>
  </si>
  <si>
    <t>6' x 8'</t>
  </si>
  <si>
    <t>Staff workstation</t>
  </si>
  <si>
    <t>5' x 6'</t>
  </si>
  <si>
    <t>9' x 10'</t>
  </si>
  <si>
    <t>Conference Table (10)</t>
  </si>
  <si>
    <t>Table,End</t>
  </si>
  <si>
    <t>Table,Coffee</t>
  </si>
  <si>
    <t>Chair,Task</t>
  </si>
  <si>
    <t>Table, Rectangular (4)</t>
  </si>
  <si>
    <t>Table,Round (4)</t>
  </si>
  <si>
    <t>Table, Rectangular (6)</t>
  </si>
  <si>
    <t>Workcounter</t>
  </si>
  <si>
    <t>Per Foot</t>
  </si>
  <si>
    <t>Circulation Desk</t>
  </si>
  <si>
    <t>Per Stn</t>
  </si>
  <si>
    <t>Reference Desk</t>
  </si>
  <si>
    <t>Collection</t>
  </si>
  <si>
    <t>Easy Readers</t>
  </si>
  <si>
    <t>Picture Books</t>
  </si>
  <si>
    <t>Juvenile Fiction</t>
  </si>
  <si>
    <t>Juvenile Non-Fiction</t>
  </si>
  <si>
    <t>Reference</t>
  </si>
  <si>
    <t>Paperbacks</t>
  </si>
  <si>
    <t>Fiction</t>
  </si>
  <si>
    <t>Non-Fiction</t>
  </si>
  <si>
    <t>Current Magazines</t>
  </si>
  <si>
    <t>Audio Books</t>
  </si>
  <si>
    <t>Video Cassettes</t>
  </si>
  <si>
    <t xml:space="preserve">CDs </t>
  </si>
  <si>
    <t># Volumes</t>
  </si>
  <si>
    <t>NA</t>
  </si>
  <si>
    <t>45" high DF</t>
  </si>
  <si>
    <t>66" high DF</t>
  </si>
  <si>
    <t>78" high DF</t>
  </si>
  <si>
    <t>90" high DF</t>
  </si>
  <si>
    <t xml:space="preserve">DVDs </t>
  </si>
  <si>
    <t>Total Sq. Ft.</t>
  </si>
  <si>
    <t>x Factor</t>
  </si>
  <si>
    <t>Readers</t>
  </si>
  <si>
    <t>Misc.</t>
  </si>
  <si>
    <t>Meeting/Groups</t>
  </si>
  <si>
    <t>Technology</t>
  </si>
  <si>
    <t>30" x 30"</t>
  </si>
  <si>
    <t>Bound Periodicals</t>
  </si>
  <si>
    <t>Young Adult</t>
  </si>
  <si>
    <t>OPAC, stand up</t>
  </si>
  <si>
    <t xml:space="preserve">Public Use Technology Workstation </t>
  </si>
  <si>
    <t>Group Study Chair</t>
  </si>
  <si>
    <t>Staff  &amp; Service Desk</t>
  </si>
  <si>
    <t>Total Space Requirements</t>
  </si>
  <si>
    <t>Space = units x 18 ASF</t>
  </si>
  <si>
    <t>Total Space Requirement</t>
  </si>
  <si>
    <t>Type the quantity in column c to derive total assignable square feet required in column e.</t>
  </si>
  <si>
    <t xml:space="preserve">Type the number of volumes in column B.  Chose the shelving type from columm c,d,e or f.  </t>
  </si>
  <si>
    <t>Shelving Type</t>
  </si>
  <si>
    <t>Multiple the number (of shelving units) that appears in column C,D,E, or F by 18 square feet to derive the square footage required for that collection.</t>
  </si>
  <si>
    <t xml:space="preserve">For example if you have 4,000 easy readers.  Type 4,000 in box B4. </t>
  </si>
  <si>
    <t>This collection will require 11.1 sections of shelving at 45" high.</t>
  </si>
  <si>
    <t>Multiply 11 times 18 for a total space requirement of  198 square feet for this collection.</t>
  </si>
  <si>
    <t>Using this spreadsheet: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</si>
</sst>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0000000"/>
    <numFmt numFmtId="170" formatCode="0.0000000000"/>
    <numFmt numFmtId="171" formatCode="0.000000000"/>
    <numFmt numFmtId="172" formatCode="0.00000000000"/>
    <numFmt numFmtId="173" formatCode="0.000000000000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  <numFmt numFmtId="176" formatCode="_(* #,##0.000_);_(* \(#,##0.000\);_(* &quot;-&quot;???_);_(@_)"/>
    <numFmt numFmtId="177" formatCode="_(&quot;$&quot;* #,##0.0000_);_(&quot;$&quot;* \(#,##0.0000\);_(&quot;$&quot;* &quot;-&quot;????_);_(@_)"/>
  </numFmts>
  <fonts count="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21"/>
      <name val="Arial"/>
      <family val="2"/>
    </font>
    <font>
      <b/>
      <u val="single"/>
      <sz val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166" fontId="0" fillId="0" borderId="0" xfId="0" applyNumberFormat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7" fillId="0" borderId="1" xfId="0" applyFont="1" applyBorder="1" applyAlignment="1">
      <alignment horizontal="right"/>
    </xf>
    <xf numFmtId="0" fontId="8" fillId="0" borderId="6" xfId="0" applyFont="1" applyBorder="1" applyAlignment="1">
      <alignment horizontal="center"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workbookViewId="0" topLeftCell="A43">
      <selection activeCell="J60" sqref="J60"/>
    </sheetView>
  </sheetViews>
  <sheetFormatPr defaultColWidth="9.140625" defaultRowHeight="12.75"/>
  <cols>
    <col min="1" max="1" width="34.28125" style="0" customWidth="1"/>
    <col min="2" max="2" width="11.00390625" style="0" customWidth="1"/>
    <col min="3" max="3" width="7.7109375" style="1" customWidth="1"/>
    <col min="4" max="4" width="18.7109375" style="1" customWidth="1"/>
    <col min="5" max="5" width="16.421875" style="0" customWidth="1"/>
  </cols>
  <sheetData>
    <row r="1" spans="1:5" s="13" customFormat="1" ht="15.75">
      <c r="A1" s="10"/>
      <c r="B1" s="11"/>
      <c r="C1" s="21" t="s">
        <v>1</v>
      </c>
      <c r="D1" s="12" t="s">
        <v>75</v>
      </c>
      <c r="E1" s="12" t="s">
        <v>74</v>
      </c>
    </row>
    <row r="2" spans="1:5" ht="12.75">
      <c r="A2" s="3"/>
      <c r="B2" s="4"/>
      <c r="C2" s="5"/>
      <c r="D2" s="5"/>
      <c r="E2" s="4"/>
    </row>
    <row r="3" spans="1:5" ht="12.75">
      <c r="A3" s="6" t="s">
        <v>0</v>
      </c>
      <c r="B3" s="4"/>
      <c r="C3" s="5"/>
      <c r="D3" s="5"/>
      <c r="E3" s="4"/>
    </row>
    <row r="4" spans="1:5" ht="12.75">
      <c r="A4" s="20" t="s">
        <v>76</v>
      </c>
      <c r="B4" s="4"/>
      <c r="C4" s="5"/>
      <c r="D4" s="5"/>
      <c r="E4" s="4"/>
    </row>
    <row r="5" spans="1:5" ht="12.75">
      <c r="A5" s="3" t="s">
        <v>9</v>
      </c>
      <c r="B5" s="4"/>
      <c r="C5" s="5"/>
      <c r="D5" s="5">
        <v>20</v>
      </c>
      <c r="E5" s="4">
        <f>C5*D5</f>
        <v>0</v>
      </c>
    </row>
    <row r="6" spans="1:5" ht="12.75">
      <c r="A6" s="3" t="s">
        <v>12</v>
      </c>
      <c r="B6" s="4"/>
      <c r="C6" s="5"/>
      <c r="D6" s="5">
        <v>0</v>
      </c>
      <c r="E6" s="4">
        <f aca="true" t="shared" si="0" ref="E6:E19">C6*D6</f>
        <v>0</v>
      </c>
    </row>
    <row r="7" spans="1:5" ht="12.75">
      <c r="A7" s="3" t="s">
        <v>11</v>
      </c>
      <c r="B7" s="4"/>
      <c r="C7" s="5"/>
      <c r="D7" s="5">
        <v>0</v>
      </c>
      <c r="E7" s="4">
        <f t="shared" si="0"/>
        <v>0</v>
      </c>
    </row>
    <row r="8" spans="1:5" ht="12.75">
      <c r="A8" s="3" t="s">
        <v>44</v>
      </c>
      <c r="B8" s="4"/>
      <c r="C8" s="5"/>
      <c r="D8" s="5">
        <v>25</v>
      </c>
      <c r="E8" s="4">
        <f t="shared" si="0"/>
        <v>0</v>
      </c>
    </row>
    <row r="9" spans="1:5" ht="12.75">
      <c r="A9" s="3" t="s">
        <v>43</v>
      </c>
      <c r="B9" s="4"/>
      <c r="C9" s="5"/>
      <c r="D9" s="5">
        <v>10</v>
      </c>
      <c r="E9" s="4">
        <f t="shared" si="0"/>
        <v>0</v>
      </c>
    </row>
    <row r="10" spans="1:5" ht="12.75">
      <c r="A10" s="3" t="s">
        <v>4</v>
      </c>
      <c r="B10" s="4"/>
      <c r="C10" s="5"/>
      <c r="D10" s="5">
        <v>8</v>
      </c>
      <c r="E10" s="4">
        <f t="shared" si="0"/>
        <v>0</v>
      </c>
    </row>
    <row r="11" spans="1:5" ht="12.75">
      <c r="A11" s="3" t="s">
        <v>3</v>
      </c>
      <c r="B11" s="4"/>
      <c r="C11" s="5"/>
      <c r="D11" s="5">
        <v>8</v>
      </c>
      <c r="E11" s="4">
        <f t="shared" si="0"/>
        <v>0</v>
      </c>
    </row>
    <row r="12" spans="1:5" ht="12.75">
      <c r="A12" s="3" t="s">
        <v>2</v>
      </c>
      <c r="B12" s="4"/>
      <c r="C12" s="5"/>
      <c r="D12" s="5">
        <v>35</v>
      </c>
      <c r="E12" s="4">
        <f t="shared" si="0"/>
        <v>0</v>
      </c>
    </row>
    <row r="13" spans="1:5" ht="12.75">
      <c r="A13" s="3" t="s">
        <v>29</v>
      </c>
      <c r="B13" s="4" t="s">
        <v>13</v>
      </c>
      <c r="C13" s="5"/>
      <c r="D13" s="5">
        <v>40</v>
      </c>
      <c r="E13" s="4">
        <f t="shared" si="0"/>
        <v>0</v>
      </c>
    </row>
    <row r="14" spans="1:5" ht="12.75">
      <c r="A14" s="3" t="s">
        <v>30</v>
      </c>
      <c r="B14" s="4"/>
      <c r="C14" s="5"/>
      <c r="D14" s="5">
        <v>120</v>
      </c>
      <c r="E14" s="4">
        <f t="shared" si="0"/>
        <v>0</v>
      </c>
    </row>
    <row r="15" spans="1:5" ht="12.75">
      <c r="A15" s="3" t="s">
        <v>31</v>
      </c>
      <c r="B15" s="4"/>
      <c r="C15" s="5"/>
      <c r="D15" s="5">
        <v>220</v>
      </c>
      <c r="E15" s="4">
        <f t="shared" si="0"/>
        <v>0</v>
      </c>
    </row>
    <row r="16" spans="1:5" ht="12.75">
      <c r="A16" s="3" t="s">
        <v>46</v>
      </c>
      <c r="B16" s="4" t="s">
        <v>6</v>
      </c>
      <c r="C16" s="5"/>
      <c r="D16" s="5">
        <v>100</v>
      </c>
      <c r="E16" s="4">
        <f t="shared" si="0"/>
        <v>0</v>
      </c>
    </row>
    <row r="17" spans="1:5" ht="12.75">
      <c r="A17" s="3" t="s">
        <v>47</v>
      </c>
      <c r="B17" s="4" t="s">
        <v>8</v>
      </c>
      <c r="C17" s="5"/>
      <c r="D17" s="5">
        <v>80</v>
      </c>
      <c r="E17" s="4">
        <f t="shared" si="0"/>
        <v>0</v>
      </c>
    </row>
    <row r="18" spans="1:5" ht="12.75">
      <c r="A18" s="3" t="s">
        <v>48</v>
      </c>
      <c r="B18" s="4" t="s">
        <v>7</v>
      </c>
      <c r="C18" s="5"/>
      <c r="D18" s="5">
        <v>120</v>
      </c>
      <c r="E18" s="4">
        <f t="shared" si="0"/>
        <v>0</v>
      </c>
    </row>
    <row r="19" spans="1:5" ht="12.75">
      <c r="A19" s="3" t="s">
        <v>10</v>
      </c>
      <c r="B19" s="4"/>
      <c r="C19" s="5"/>
      <c r="D19" s="5">
        <v>30</v>
      </c>
      <c r="E19" s="4">
        <f t="shared" si="0"/>
        <v>0</v>
      </c>
    </row>
    <row r="20" spans="1:5" ht="12.75">
      <c r="A20" s="20" t="s">
        <v>79</v>
      </c>
      <c r="B20" s="4"/>
      <c r="C20" s="5"/>
      <c r="D20" s="5"/>
      <c r="E20" s="4"/>
    </row>
    <row r="21" spans="1:5" ht="12.75">
      <c r="A21" s="3" t="s">
        <v>45</v>
      </c>
      <c r="B21" s="4"/>
      <c r="C21" s="5"/>
      <c r="D21" s="5"/>
      <c r="E21" s="4"/>
    </row>
    <row r="22" spans="1:5" ht="12.75">
      <c r="A22" s="3" t="s">
        <v>24</v>
      </c>
      <c r="B22" s="4"/>
      <c r="C22" s="5"/>
      <c r="D22" s="5">
        <v>50</v>
      </c>
      <c r="E22" s="4">
        <f aca="true" t="shared" si="1" ref="E22:E29">C22*D22</f>
        <v>0</v>
      </c>
    </row>
    <row r="23" spans="1:5" ht="12.75">
      <c r="A23" s="3" t="s">
        <v>83</v>
      </c>
      <c r="B23" s="4"/>
      <c r="C23" s="5"/>
      <c r="D23" s="5">
        <v>30</v>
      </c>
      <c r="E23" s="4">
        <f t="shared" si="1"/>
        <v>0</v>
      </c>
    </row>
    <row r="24" spans="1:5" ht="12.75">
      <c r="A24" s="3" t="s">
        <v>18</v>
      </c>
      <c r="B24" s="4"/>
      <c r="C24" s="5"/>
      <c r="D24" s="5">
        <v>50</v>
      </c>
      <c r="E24" s="4">
        <f t="shared" si="1"/>
        <v>0</v>
      </c>
    </row>
    <row r="25" spans="1:5" ht="12.75">
      <c r="A25" s="3" t="s">
        <v>5</v>
      </c>
      <c r="B25" s="4"/>
      <c r="C25" s="5"/>
      <c r="D25" s="5">
        <v>30</v>
      </c>
      <c r="E25" s="4">
        <f t="shared" si="1"/>
        <v>0</v>
      </c>
    </row>
    <row r="26" spans="1:5" ht="12.75">
      <c r="A26" s="3" t="s">
        <v>17</v>
      </c>
      <c r="B26" s="4"/>
      <c r="C26" s="5"/>
      <c r="D26" s="5">
        <v>35</v>
      </c>
      <c r="E26" s="4">
        <f t="shared" si="1"/>
        <v>0</v>
      </c>
    </row>
    <row r="27" spans="1:5" ht="12.75">
      <c r="A27" s="3" t="s">
        <v>14</v>
      </c>
      <c r="B27" s="4" t="s">
        <v>15</v>
      </c>
      <c r="C27" s="5"/>
      <c r="D27" s="5">
        <v>40</v>
      </c>
      <c r="E27" s="4">
        <f t="shared" si="1"/>
        <v>0</v>
      </c>
    </row>
    <row r="28" spans="1:5" ht="12.75">
      <c r="A28" s="3" t="s">
        <v>14</v>
      </c>
      <c r="B28" s="4" t="s">
        <v>16</v>
      </c>
      <c r="C28" s="5"/>
      <c r="D28" s="5">
        <v>60</v>
      </c>
      <c r="E28" s="4">
        <f t="shared" si="1"/>
        <v>0</v>
      </c>
    </row>
    <row r="29" spans="1:5" ht="12.75">
      <c r="A29" s="3" t="s">
        <v>84</v>
      </c>
      <c r="B29" s="4"/>
      <c r="C29" s="5"/>
      <c r="D29" s="5">
        <v>40</v>
      </c>
      <c r="E29" s="4">
        <f t="shared" si="1"/>
        <v>0</v>
      </c>
    </row>
    <row r="30" spans="1:5" ht="12.75">
      <c r="A30" s="20" t="s">
        <v>77</v>
      </c>
      <c r="B30" s="4"/>
      <c r="C30" s="5"/>
      <c r="D30" s="5"/>
      <c r="E30" s="4"/>
    </row>
    <row r="31" spans="1:5" ht="12.75">
      <c r="A31" s="3" t="s">
        <v>19</v>
      </c>
      <c r="B31" s="4"/>
      <c r="C31" s="5"/>
      <c r="D31" s="5">
        <v>35</v>
      </c>
      <c r="E31" s="4">
        <f aca="true" t="shared" si="2" ref="E31:E37">C31*D31</f>
        <v>0</v>
      </c>
    </row>
    <row r="32" spans="1:5" ht="12.75">
      <c r="A32" s="3" t="s">
        <v>28</v>
      </c>
      <c r="B32" s="4"/>
      <c r="C32" s="5"/>
      <c r="D32" s="5">
        <v>10</v>
      </c>
      <c r="E32" s="4">
        <f t="shared" si="2"/>
        <v>0</v>
      </c>
    </row>
    <row r="33" spans="1:5" ht="12.75">
      <c r="A33" s="3" t="s">
        <v>20</v>
      </c>
      <c r="B33" s="4"/>
      <c r="C33" s="5"/>
      <c r="D33" s="5">
        <v>10</v>
      </c>
      <c r="E33" s="4">
        <f t="shared" si="2"/>
        <v>0</v>
      </c>
    </row>
    <row r="34" spans="1:5" ht="12.75">
      <c r="A34" s="3" t="s">
        <v>27</v>
      </c>
      <c r="B34" s="4"/>
      <c r="C34" s="5"/>
      <c r="D34" s="5">
        <v>36</v>
      </c>
      <c r="E34" s="4">
        <f t="shared" si="2"/>
        <v>0</v>
      </c>
    </row>
    <row r="35" spans="1:5" ht="12.75">
      <c r="A35" s="3" t="s">
        <v>23</v>
      </c>
      <c r="B35" s="4"/>
      <c r="C35" s="5"/>
      <c r="D35" s="5">
        <v>120</v>
      </c>
      <c r="E35" s="4">
        <f t="shared" si="2"/>
        <v>0</v>
      </c>
    </row>
    <row r="36" spans="1:5" ht="12.75">
      <c r="A36" s="3" t="s">
        <v>22</v>
      </c>
      <c r="B36" s="4"/>
      <c r="C36" s="5"/>
      <c r="D36" s="5">
        <v>20</v>
      </c>
      <c r="E36" s="4">
        <f t="shared" si="2"/>
        <v>0</v>
      </c>
    </row>
    <row r="37" spans="1:5" ht="12.75">
      <c r="A37" s="3" t="s">
        <v>21</v>
      </c>
      <c r="B37" s="4"/>
      <c r="C37" s="5"/>
      <c r="D37" s="5">
        <v>14</v>
      </c>
      <c r="E37" s="4">
        <f t="shared" si="2"/>
        <v>0</v>
      </c>
    </row>
    <row r="38" spans="1:5" ht="12.75">
      <c r="A38" s="20" t="s">
        <v>78</v>
      </c>
      <c r="B38" s="4"/>
      <c r="C38" s="5"/>
      <c r="D38" s="5"/>
      <c r="E38" s="4"/>
    </row>
    <row r="39" spans="1:5" ht="12.75">
      <c r="A39" s="3" t="s">
        <v>85</v>
      </c>
      <c r="B39" s="4"/>
      <c r="C39" s="5"/>
      <c r="D39" s="5">
        <v>0</v>
      </c>
      <c r="E39" s="4">
        <f aca="true" t="shared" si="3" ref="E39:E44">C39*D39</f>
        <v>0</v>
      </c>
    </row>
    <row r="40" spans="1:5" ht="12.75">
      <c r="A40" s="3" t="s">
        <v>25</v>
      </c>
      <c r="B40" s="4"/>
      <c r="C40" s="5"/>
      <c r="D40" s="5">
        <v>150</v>
      </c>
      <c r="E40" s="4">
        <f t="shared" si="3"/>
        <v>0</v>
      </c>
    </row>
    <row r="41" spans="1:5" ht="12.75">
      <c r="A41" s="3" t="s">
        <v>26</v>
      </c>
      <c r="B41" s="4"/>
      <c r="C41" s="5"/>
      <c r="D41" s="5">
        <v>168</v>
      </c>
      <c r="E41" s="4">
        <f t="shared" si="3"/>
        <v>0</v>
      </c>
    </row>
    <row r="42" spans="1:5" ht="12.75">
      <c r="A42" s="3" t="s">
        <v>32</v>
      </c>
      <c r="B42" s="4"/>
      <c r="C42" s="5"/>
      <c r="D42" s="5">
        <v>12</v>
      </c>
      <c r="E42" s="4">
        <f t="shared" si="3"/>
        <v>0</v>
      </c>
    </row>
    <row r="43" spans="1:5" ht="12.75">
      <c r="A43" s="3" t="s">
        <v>33</v>
      </c>
      <c r="B43" s="4"/>
      <c r="C43" s="5"/>
      <c r="D43" s="5">
        <v>190</v>
      </c>
      <c r="E43" s="4">
        <f t="shared" si="3"/>
        <v>0</v>
      </c>
    </row>
    <row r="44" spans="1:5" ht="12.75">
      <c r="A44" s="3" t="s">
        <v>42</v>
      </c>
      <c r="B44" s="4"/>
      <c r="C44" s="5"/>
      <c r="D44" s="5">
        <v>225</v>
      </c>
      <c r="E44" s="4">
        <f t="shared" si="3"/>
        <v>0</v>
      </c>
    </row>
    <row r="45" spans="1:5" ht="12.75">
      <c r="A45" s="20" t="s">
        <v>86</v>
      </c>
      <c r="B45" s="4"/>
      <c r="C45" s="5"/>
      <c r="D45" s="5"/>
      <c r="E45" s="4"/>
    </row>
    <row r="46" spans="1:5" ht="12.75">
      <c r="A46" s="3" t="s">
        <v>51</v>
      </c>
      <c r="B46" s="4" t="s">
        <v>52</v>
      </c>
      <c r="C46" s="5"/>
      <c r="D46" s="5">
        <v>70</v>
      </c>
      <c r="E46" s="4">
        <f aca="true" t="shared" si="4" ref="E46:E54">C46*D46</f>
        <v>0</v>
      </c>
    </row>
    <row r="47" spans="1:5" ht="12.75">
      <c r="A47" s="3" t="s">
        <v>34</v>
      </c>
      <c r="B47" s="4" t="s">
        <v>80</v>
      </c>
      <c r="C47" s="5"/>
      <c r="D47" s="5">
        <v>50</v>
      </c>
      <c r="E47" s="4">
        <f t="shared" si="4"/>
        <v>0</v>
      </c>
    </row>
    <row r="48" spans="1:5" ht="12.75">
      <c r="A48" s="3" t="s">
        <v>53</v>
      </c>
      <c r="B48" s="4" t="s">
        <v>52</v>
      </c>
      <c r="C48" s="5"/>
      <c r="D48" s="5">
        <v>60</v>
      </c>
      <c r="E48" s="4">
        <f t="shared" si="4"/>
        <v>0</v>
      </c>
    </row>
    <row r="49" spans="1:5" ht="12.75">
      <c r="A49" s="3" t="s">
        <v>35</v>
      </c>
      <c r="B49" s="4" t="s">
        <v>36</v>
      </c>
      <c r="C49" s="5"/>
      <c r="D49" s="5">
        <v>10</v>
      </c>
      <c r="E49" s="4">
        <f t="shared" si="4"/>
        <v>0</v>
      </c>
    </row>
    <row r="50" spans="1:5" ht="12.75">
      <c r="A50" s="3" t="s">
        <v>35</v>
      </c>
      <c r="B50" s="4" t="s">
        <v>37</v>
      </c>
      <c r="C50" s="5"/>
      <c r="D50" s="5">
        <v>20</v>
      </c>
      <c r="E50" s="4">
        <f t="shared" si="4"/>
        <v>0</v>
      </c>
    </row>
    <row r="51" spans="1:5" ht="12.75">
      <c r="A51" s="3" t="s">
        <v>39</v>
      </c>
      <c r="B51" s="4" t="s">
        <v>38</v>
      </c>
      <c r="C51" s="5"/>
      <c r="D51" s="5">
        <v>55</v>
      </c>
      <c r="E51" s="4">
        <f t="shared" si="4"/>
        <v>0</v>
      </c>
    </row>
    <row r="52" spans="1:5" ht="12.75">
      <c r="A52" s="3" t="s">
        <v>39</v>
      </c>
      <c r="B52" s="4" t="s">
        <v>40</v>
      </c>
      <c r="C52" s="5"/>
      <c r="D52" s="5">
        <v>40</v>
      </c>
      <c r="E52" s="4">
        <f t="shared" si="4"/>
        <v>0</v>
      </c>
    </row>
    <row r="53" spans="1:5" ht="12.75">
      <c r="A53" s="3" t="s">
        <v>39</v>
      </c>
      <c r="B53" s="4" t="s">
        <v>41</v>
      </c>
      <c r="C53" s="5"/>
      <c r="D53" s="5">
        <v>100</v>
      </c>
      <c r="E53" s="4">
        <f t="shared" si="4"/>
        <v>0</v>
      </c>
    </row>
    <row r="54" spans="1:5" ht="12.75">
      <c r="A54" s="3" t="s">
        <v>49</v>
      </c>
      <c r="B54" s="4" t="s">
        <v>50</v>
      </c>
      <c r="C54" s="5"/>
      <c r="D54" s="5">
        <v>6</v>
      </c>
      <c r="E54" s="4">
        <f t="shared" si="4"/>
        <v>0</v>
      </c>
    </row>
    <row r="55" spans="1:5" ht="12.75">
      <c r="A55" s="3"/>
      <c r="B55" s="4"/>
      <c r="C55" s="5"/>
      <c r="D55" s="5"/>
      <c r="E55" s="4"/>
    </row>
    <row r="56" spans="1:5" ht="13.5" thickBot="1">
      <c r="A56" s="7" t="s">
        <v>87</v>
      </c>
      <c r="B56" s="8"/>
      <c r="C56" s="9"/>
      <c r="D56" s="9"/>
      <c r="E56" s="8">
        <f>SUM(E4:E55)</f>
        <v>0</v>
      </c>
    </row>
    <row r="58" ht="12.75">
      <c r="A58" t="s">
        <v>90</v>
      </c>
    </row>
  </sheetData>
  <printOptions/>
  <pageMargins left="0.75" right="0.75" top="0.54" bottom="0.25" header="0.27" footer="0.17"/>
  <pageSetup horizontalDpi="600" verticalDpi="600" orientation="portrait" r:id="rId1"/>
  <headerFooter alignWithMargins="0">
    <oddHeader>&amp;CSpace Planning Really Simplified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5">
      <selection activeCell="B27" sqref="B27"/>
    </sheetView>
  </sheetViews>
  <sheetFormatPr defaultColWidth="9.140625" defaultRowHeight="12.75"/>
  <cols>
    <col min="1" max="1" width="21.7109375" style="0" customWidth="1"/>
    <col min="2" max="2" width="15.8515625" style="0" customWidth="1"/>
    <col min="3" max="3" width="17.28125" style="0" customWidth="1"/>
    <col min="4" max="4" width="17.140625" style="0" customWidth="1"/>
    <col min="5" max="5" width="13.7109375" style="0" customWidth="1"/>
    <col min="6" max="6" width="14.421875" style="0" customWidth="1"/>
    <col min="7" max="7" width="26.421875" style="0" customWidth="1"/>
  </cols>
  <sheetData>
    <row r="1" spans="3:6" ht="12.75">
      <c r="C1" s="22" t="s">
        <v>92</v>
      </c>
      <c r="D1" s="22" t="s">
        <v>92</v>
      </c>
      <c r="E1" s="22" t="s">
        <v>92</v>
      </c>
      <c r="F1" s="22" t="s">
        <v>92</v>
      </c>
    </row>
    <row r="2" spans="1:7" s="2" customFormat="1" ht="12.75">
      <c r="A2" s="2" t="s">
        <v>54</v>
      </c>
      <c r="B2" s="2" t="s">
        <v>67</v>
      </c>
      <c r="C2" s="2" t="s">
        <v>69</v>
      </c>
      <c r="D2" s="2" t="s">
        <v>70</v>
      </c>
      <c r="E2" s="2" t="s">
        <v>71</v>
      </c>
      <c r="F2" s="2" t="s">
        <v>72</v>
      </c>
      <c r="G2" s="2" t="s">
        <v>88</v>
      </c>
    </row>
    <row r="4" spans="1:6" ht="12.75">
      <c r="A4" t="s">
        <v>55</v>
      </c>
      <c r="B4">
        <v>1</v>
      </c>
      <c r="C4" s="18">
        <f>B4/360</f>
        <v>0.002777777777777778</v>
      </c>
      <c r="D4" s="16" t="s">
        <v>68</v>
      </c>
      <c r="E4" s="16" t="s">
        <v>68</v>
      </c>
      <c r="F4" s="16" t="s">
        <v>68</v>
      </c>
    </row>
    <row r="5" spans="1:6" ht="12.75">
      <c r="A5" t="s">
        <v>56</v>
      </c>
      <c r="B5">
        <v>1</v>
      </c>
      <c r="C5" s="18">
        <f>B5/360</f>
        <v>0.002777777777777778</v>
      </c>
      <c r="D5" s="16" t="s">
        <v>68</v>
      </c>
      <c r="E5" s="16" t="s">
        <v>68</v>
      </c>
      <c r="F5" s="16" t="s">
        <v>68</v>
      </c>
    </row>
    <row r="6" spans="1:6" ht="12.75">
      <c r="A6" t="s">
        <v>57</v>
      </c>
      <c r="B6">
        <v>1</v>
      </c>
      <c r="C6" s="18">
        <f>B6/234</f>
        <v>0.004273504273504274</v>
      </c>
      <c r="D6" s="18">
        <f>B6/390</f>
        <v>0.002564102564102564</v>
      </c>
      <c r="E6" s="18">
        <f>B6/468</f>
        <v>0.002136752136752137</v>
      </c>
      <c r="F6" s="16" t="s">
        <v>68</v>
      </c>
    </row>
    <row r="7" spans="1:6" ht="12.75">
      <c r="A7" t="s">
        <v>58</v>
      </c>
      <c r="B7">
        <v>1</v>
      </c>
      <c r="C7" s="18">
        <f>B7/234</f>
        <v>0.004273504273504274</v>
      </c>
      <c r="D7" s="18">
        <f>B7/390</f>
        <v>0.002564102564102564</v>
      </c>
      <c r="E7" s="18">
        <f>B7/468</f>
        <v>0.002136752136752137</v>
      </c>
      <c r="F7" s="16" t="s">
        <v>68</v>
      </c>
    </row>
    <row r="8" spans="1:6" ht="12.75">
      <c r="A8" t="s">
        <v>59</v>
      </c>
      <c r="B8">
        <v>1</v>
      </c>
      <c r="C8" s="18">
        <f>B8/180</f>
        <v>0.005555555555555556</v>
      </c>
      <c r="D8" s="18">
        <f>B8/300</f>
        <v>0.0033333333333333335</v>
      </c>
      <c r="E8" s="18">
        <f>B8/360</f>
        <v>0.002777777777777778</v>
      </c>
      <c r="F8" s="16" t="s">
        <v>68</v>
      </c>
    </row>
    <row r="9" spans="1:6" ht="12.75">
      <c r="A9" t="s">
        <v>60</v>
      </c>
      <c r="B9">
        <v>1</v>
      </c>
      <c r="C9" s="18">
        <f>B9/288</f>
        <v>0.003472222222222222</v>
      </c>
      <c r="D9" s="18">
        <f>B9/480</f>
        <v>0.0020833333333333333</v>
      </c>
      <c r="E9" s="17" t="s">
        <v>68</v>
      </c>
      <c r="F9" s="16" t="s">
        <v>68</v>
      </c>
    </row>
    <row r="10" spans="3:6" ht="12.75">
      <c r="C10" s="14"/>
      <c r="D10" s="15"/>
      <c r="E10" s="15"/>
      <c r="F10" s="15"/>
    </row>
    <row r="11" spans="1:6" ht="12.75">
      <c r="A11" t="s">
        <v>61</v>
      </c>
      <c r="B11" s="19">
        <v>1</v>
      </c>
      <c r="C11" s="18">
        <f>B11/144</f>
        <v>0.006944444444444444</v>
      </c>
      <c r="D11" s="18">
        <f>B11/240</f>
        <v>0.004166666666666667</v>
      </c>
      <c r="E11" s="18">
        <f>B11/288</f>
        <v>0.003472222222222222</v>
      </c>
      <c r="F11" s="18">
        <f>B11/336</f>
        <v>0.002976190476190476</v>
      </c>
    </row>
    <row r="12" spans="1:6" ht="12.75">
      <c r="A12" t="s">
        <v>62</v>
      </c>
      <c r="B12" s="19">
        <v>1</v>
      </c>
      <c r="C12" s="18">
        <f>B12/144</f>
        <v>0.006944444444444444</v>
      </c>
      <c r="D12" s="18">
        <f>B12/240</f>
        <v>0.004166666666666667</v>
      </c>
      <c r="E12" s="18">
        <f>B12/288</f>
        <v>0.003472222222222222</v>
      </c>
      <c r="F12" s="18">
        <f>B12/336</f>
        <v>0.002976190476190476</v>
      </c>
    </row>
    <row r="13" spans="1:6" ht="12.75">
      <c r="A13" t="s">
        <v>82</v>
      </c>
      <c r="B13" s="19">
        <v>1</v>
      </c>
      <c r="C13" s="18">
        <f>B13/144</f>
        <v>0.006944444444444444</v>
      </c>
      <c r="D13" s="18">
        <f>B13/240</f>
        <v>0.004166666666666667</v>
      </c>
      <c r="E13" s="18">
        <f>B13/288</f>
        <v>0.003472222222222222</v>
      </c>
      <c r="F13" s="18">
        <f>B13/336</f>
        <v>0.002976190476190476</v>
      </c>
    </row>
    <row r="14" spans="1:6" ht="12.75">
      <c r="A14" t="s">
        <v>59</v>
      </c>
      <c r="B14" s="19">
        <v>1</v>
      </c>
      <c r="C14" s="18">
        <f>B14/108</f>
        <v>0.009259259259259259</v>
      </c>
      <c r="D14" s="18">
        <f>B14/180</f>
        <v>0.005555555555555556</v>
      </c>
      <c r="E14" s="18">
        <f>B14/216</f>
        <v>0.004629629629629629</v>
      </c>
      <c r="F14" s="18">
        <f>B14/216</f>
        <v>0.004629629629629629</v>
      </c>
    </row>
    <row r="15" spans="1:6" ht="12.75">
      <c r="A15" t="s">
        <v>60</v>
      </c>
      <c r="B15" s="19">
        <v>1</v>
      </c>
      <c r="C15" s="18">
        <f>B15/216</f>
        <v>0.004629629629629629</v>
      </c>
      <c r="D15" s="18">
        <f>B15/360</f>
        <v>0.002777777777777778</v>
      </c>
      <c r="E15" s="18">
        <f>B15/432</f>
        <v>0.0023148148148148147</v>
      </c>
      <c r="F15" s="18">
        <f>B15/504</f>
        <v>0.001984126984126984</v>
      </c>
    </row>
    <row r="16" spans="2:6" ht="12.75">
      <c r="B16" s="19"/>
      <c r="C16" s="16"/>
      <c r="D16" s="16"/>
      <c r="E16" s="16"/>
      <c r="F16" s="16"/>
    </row>
    <row r="17" spans="1:6" ht="12.75">
      <c r="A17" t="s">
        <v>63</v>
      </c>
      <c r="B17" s="19">
        <v>1</v>
      </c>
      <c r="C17" s="18">
        <f>B17/12</f>
        <v>0.08333333333333333</v>
      </c>
      <c r="D17" s="18">
        <f>B17/18</f>
        <v>0.05555555555555555</v>
      </c>
      <c r="E17" s="18">
        <f>B17/18</f>
        <v>0.05555555555555555</v>
      </c>
      <c r="F17" s="18">
        <f>B17/18</f>
        <v>0.05555555555555555</v>
      </c>
    </row>
    <row r="18" spans="1:6" ht="12.75">
      <c r="A18" t="s">
        <v>81</v>
      </c>
      <c r="B18" s="19">
        <v>1</v>
      </c>
      <c r="C18" s="18">
        <f>B18/108</f>
        <v>0.009259259259259259</v>
      </c>
      <c r="D18" s="18">
        <f>B18/180</f>
        <v>0.005555555555555556</v>
      </c>
      <c r="E18" s="18">
        <f>B18/216</f>
        <v>0.004629629629629629</v>
      </c>
      <c r="F18" s="18">
        <f>B18/216</f>
        <v>0.004629629629629629</v>
      </c>
    </row>
    <row r="20" spans="1:6" ht="12.75">
      <c r="A20" t="s">
        <v>73</v>
      </c>
      <c r="B20" s="19">
        <v>1</v>
      </c>
      <c r="C20" s="1" t="s">
        <v>68</v>
      </c>
      <c r="D20" s="18">
        <f>B20/840</f>
        <v>0.0011904761904761906</v>
      </c>
      <c r="E20" s="18">
        <f>B20/840</f>
        <v>0.0011904761904761906</v>
      </c>
      <c r="F20" s="1" t="s">
        <v>68</v>
      </c>
    </row>
    <row r="21" spans="1:6" ht="12.75">
      <c r="A21" t="s">
        <v>64</v>
      </c>
      <c r="B21">
        <v>1</v>
      </c>
      <c r="C21" s="18">
        <f>B21/144</f>
        <v>0.006944444444444444</v>
      </c>
      <c r="D21" s="18">
        <f>B21/240</f>
        <v>0.004166666666666667</v>
      </c>
      <c r="E21" s="18">
        <f>B21/288</f>
        <v>0.003472222222222222</v>
      </c>
      <c r="F21" s="18">
        <f>B21/336</f>
        <v>0.002976190476190476</v>
      </c>
    </row>
    <row r="22" spans="1:6" ht="12.75">
      <c r="A22" t="s">
        <v>65</v>
      </c>
      <c r="B22">
        <v>1</v>
      </c>
      <c r="C22" s="18">
        <f>B22/144</f>
        <v>0.006944444444444444</v>
      </c>
      <c r="D22" s="18">
        <f>B22/240</f>
        <v>0.004166666666666667</v>
      </c>
      <c r="E22" s="18">
        <f>B22/288</f>
        <v>0.003472222222222222</v>
      </c>
      <c r="F22" s="18">
        <f>B22/336</f>
        <v>0.002976190476190476</v>
      </c>
    </row>
    <row r="23" spans="1:6" ht="12.75">
      <c r="A23" t="s">
        <v>66</v>
      </c>
      <c r="B23">
        <v>1</v>
      </c>
      <c r="C23" s="1" t="s">
        <v>68</v>
      </c>
      <c r="D23" s="18">
        <f>B23/840</f>
        <v>0.0011904761904761906</v>
      </c>
      <c r="E23" s="18">
        <f>B20/840</f>
        <v>0.0011904761904761906</v>
      </c>
      <c r="F23" s="1" t="s">
        <v>68</v>
      </c>
    </row>
    <row r="24" ht="12.75">
      <c r="G24">
        <f>SUM(G4:G23)</f>
        <v>0</v>
      </c>
    </row>
    <row r="25" ht="12.75">
      <c r="A25" t="s">
        <v>89</v>
      </c>
    </row>
    <row r="27" ht="12.75">
      <c r="A27" t="s">
        <v>97</v>
      </c>
    </row>
    <row r="28" ht="12.75">
      <c r="A28" t="s">
        <v>91</v>
      </c>
    </row>
    <row r="29" ht="12.75">
      <c r="A29" t="s">
        <v>93</v>
      </c>
    </row>
    <row r="31" ht="12.75">
      <c r="A31" t="s">
        <v>94</v>
      </c>
    </row>
    <row r="32" ht="12.75">
      <c r="A32" t="s">
        <v>95</v>
      </c>
    </row>
    <row r="33" ht="12.75">
      <c r="A33" t="s">
        <v>96</v>
      </c>
    </row>
  </sheetData>
  <printOptions gridLines="1"/>
  <pageMargins left="0.75" right="0.49" top="1" bottom="1" header="0.5" footer="0.5"/>
  <pageSetup horizontalDpi="600" verticalDpi="600" orientation="landscape" r:id="rId1"/>
  <headerFooter alignWithMargins="0">
    <oddHeader>&amp;CCollection Planning Really Simplified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Libris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Demmers</dc:creator>
  <cp:keywords/>
  <dc:description/>
  <cp:lastModifiedBy>Linda Demmers</cp:lastModifiedBy>
  <cp:lastPrinted>2006-01-22T21:15:28Z</cp:lastPrinted>
  <dcterms:created xsi:type="dcterms:W3CDTF">2005-10-10T16:47:05Z</dcterms:created>
  <dcterms:modified xsi:type="dcterms:W3CDTF">2006-01-22T21:15:30Z</dcterms:modified>
  <cp:category/>
  <cp:version/>
  <cp:contentType/>
  <cp:contentStatus/>
</cp:coreProperties>
</file>