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1"/>
  </bookViews>
  <sheets>
    <sheet name="5 Year Summary" sheetId="1" r:id="rId1"/>
    <sheet name="5 Year IT Estimate" sheetId="2" r:id="rId2"/>
  </sheets>
  <definedNames>
    <definedName name="_xlnm.Print_Area" localSheetId="1">'5 Year IT Estimate'!$A$2:$Q$50</definedName>
    <definedName name="_xlnm.Print_Area" localSheetId="0">'5 Year Summary'!$A$1:$J$14</definedName>
  </definedNames>
  <calcPr fullCalcOnLoad="1"/>
</workbook>
</file>

<file path=xl/comments2.xml><?xml version="1.0" encoding="utf-8"?>
<comments xmlns="http://schemas.openxmlformats.org/spreadsheetml/2006/main">
  <authors>
    <author>NPower</author>
  </authors>
  <commentList>
    <comment ref="A21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Each switch/hub typically contains between 4 and 24 ports.  Estimate how many switches/hubs you need based on the rate of one port per computer</t>
        </r>
      </text>
    </comment>
    <comment ref="A22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Typically you will need twice as many cables as you have computers, plus a few extra.</t>
        </r>
      </text>
    </comment>
    <comment ref="A23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One per networked laptop</t>
        </r>
      </text>
    </comment>
    <comment ref="A24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One per networked desktop</t>
        </r>
      </text>
    </comment>
    <comment ref="A25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The cost of a firewall will depend on how many concurrent connections you have to the internet.  The more connections you have, the more expensive it will be.</t>
        </r>
      </text>
    </comment>
    <comment ref="A41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At a minimum, make sure you budget for at least 3 hours a month devoted to computer maintenance.  
(The number of hours per month will increase depending on how many computers/servers you have)</t>
        </r>
      </text>
    </comment>
    <comment ref="A45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If your organization grows to include a staff person that has technology responsibilities, be sure to give that person training.  Technology training can be more expensive than other training, so research and budget accordingly.</t>
        </r>
      </text>
    </comment>
    <comment ref="A46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Make sure your staff are productive with the technology tools you provide.  Training can be the difference between frustration and productivity!</t>
        </r>
      </text>
    </comment>
  </commentList>
</comments>
</file>

<file path=xl/sharedStrings.xml><?xml version="1.0" encoding="utf-8"?>
<sst xmlns="http://schemas.openxmlformats.org/spreadsheetml/2006/main" count="102" uniqueCount="92">
  <si>
    <t>Hardware</t>
  </si>
  <si>
    <t>Software</t>
  </si>
  <si>
    <t>Network Equip.</t>
  </si>
  <si>
    <t>Services</t>
  </si>
  <si>
    <t>Training</t>
  </si>
  <si>
    <t>Years</t>
  </si>
  <si>
    <t>Year1</t>
  </si>
  <si>
    <t>Year2</t>
  </si>
  <si>
    <t>Year3</t>
  </si>
  <si>
    <t>Year4</t>
  </si>
  <si>
    <t>Year5</t>
  </si>
  <si>
    <t>Year 1</t>
  </si>
  <si>
    <t>Year 2</t>
  </si>
  <si>
    <t>Year 3</t>
  </si>
  <si>
    <t>Year 4</t>
  </si>
  <si>
    <t>Year 5</t>
  </si>
  <si>
    <t>Unit</t>
  </si>
  <si>
    <t>$/Unit</t>
  </si>
  <si>
    <t>Subtotal</t>
  </si>
  <si>
    <t>Quantity</t>
  </si>
  <si>
    <t>$/Unit</t>
  </si>
  <si>
    <t>Subtotal</t>
  </si>
  <si>
    <t>Quantity</t>
  </si>
  <si>
    <t>$/Unit</t>
  </si>
  <si>
    <t>Subtotal</t>
  </si>
  <si>
    <t>Quantity</t>
  </si>
  <si>
    <t>$/Unit</t>
  </si>
  <si>
    <t>Subtotal</t>
  </si>
  <si>
    <t>Quantity</t>
  </si>
  <si>
    <t>$/Unit</t>
  </si>
  <si>
    <t>Subtotal</t>
  </si>
  <si>
    <t>Computer Hardware</t>
  </si>
  <si>
    <t>Servers</t>
  </si>
  <si>
    <t>3 to 5</t>
  </si>
  <si>
    <t>Desktops</t>
  </si>
  <si>
    <t>3 to 5</t>
  </si>
  <si>
    <t>Laptops</t>
  </si>
  <si>
    <t>3 to 5</t>
  </si>
  <si>
    <t>Phones</t>
  </si>
  <si>
    <t>3 to 5</t>
  </si>
  <si>
    <t>Hardware Subtotal</t>
  </si>
  <si>
    <t>Software</t>
  </si>
  <si>
    <t>Operating System</t>
  </si>
  <si>
    <t>Anti-Virus</t>
  </si>
  <si>
    <t>EmailClient</t>
  </si>
  <si>
    <t>Email Server</t>
  </si>
  <si>
    <t>Office Productivity</t>
  </si>
  <si>
    <t>CRM</t>
  </si>
  <si>
    <t>Varies</t>
  </si>
  <si>
    <t>Software Subtotal</t>
  </si>
  <si>
    <t>Network Equipment</t>
  </si>
  <si>
    <t>Switches/Hubs</t>
  </si>
  <si>
    <t>3 to 5</t>
  </si>
  <si>
    <t>Network Cables</t>
  </si>
  <si>
    <t>3 to 5</t>
  </si>
  <si>
    <t>Network Cards (laptop)</t>
  </si>
  <si>
    <t>3 to 5</t>
  </si>
  <si>
    <t>Network Cards (desktop)</t>
  </si>
  <si>
    <t>3 to 5</t>
  </si>
  <si>
    <t>Firewall</t>
  </si>
  <si>
    <t>3 to 5</t>
  </si>
  <si>
    <t>Firewall firmware</t>
  </si>
  <si>
    <t>1 to 2</t>
  </si>
  <si>
    <t>DSL router</t>
  </si>
  <si>
    <t>Services</t>
  </si>
  <si>
    <t>Electrical Expansion</t>
  </si>
  <si>
    <t>Electrical Repair</t>
  </si>
  <si>
    <t>DSL line</t>
  </si>
  <si>
    <t>NA</t>
  </si>
  <si>
    <t>ISP services</t>
  </si>
  <si>
    <t>NA</t>
  </si>
  <si>
    <t>Computer Vendor Tech Support</t>
  </si>
  <si>
    <t>NA</t>
  </si>
  <si>
    <t>Software Vendor Tech Support</t>
  </si>
  <si>
    <t>NA</t>
  </si>
  <si>
    <t>Phone Vendor Tech Support</t>
  </si>
  <si>
    <t>NA</t>
  </si>
  <si>
    <t>Services Subtotal</t>
  </si>
  <si>
    <t>End User Training</t>
  </si>
  <si>
    <t>Training Subtotal</t>
  </si>
  <si>
    <t>Annual Totals</t>
  </si>
  <si>
    <t>Life (in years)</t>
  </si>
  <si>
    <t>5 Year Category Subtotals</t>
  </si>
  <si>
    <t>Yearly Subtotals</t>
  </si>
  <si>
    <t>Technical Staffing</t>
  </si>
  <si>
    <t>Expense Categories</t>
  </si>
  <si>
    <t>Sample Technology Budget for a Nonprofit with 8 Staff</t>
  </si>
  <si>
    <t>Network Support by Outside Technology Consultant</t>
  </si>
  <si>
    <t>Internal IT Staff Training</t>
  </si>
  <si>
    <t>Staffing Subtotal</t>
  </si>
  <si>
    <t>5 Year Technology Budget Detail</t>
  </si>
  <si>
    <t>Staffing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</si>
</sst>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$-409]#,##0;[Red]\-[$$-409]#,##0"/>
    <numFmt numFmtId="173" formatCode="mm/dd/yy"/>
  </numFmts>
  <fonts count="13">
    <font>
      <sz val="10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lbany"/>
      <family val="2"/>
    </font>
    <font>
      <b/>
      <sz val="10"/>
      <color indexed="8"/>
      <name val="Albany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ck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ck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8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>
        <color indexed="8"/>
      </right>
      <top style="medium">
        <color indexed="8"/>
      </top>
      <bottom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4" fillId="0" borderId="0" xfId="0" applyAlignment="1">
      <alignment horizontal="left"/>
    </xf>
    <xf numFmtId="0" fontId="7" fillId="0" borderId="0" xfId="0" applyAlignment="1">
      <alignment/>
    </xf>
    <xf numFmtId="0" fontId="7" fillId="0" borderId="1" xfId="0" applyAlignment="1">
      <alignment horizontal="center"/>
    </xf>
    <xf numFmtId="0" fontId="8" fillId="0" borderId="0" xfId="0" applyAlignment="1">
      <alignment/>
    </xf>
    <xf numFmtId="172" fontId="7" fillId="0" borderId="0" xfId="0" applyAlignment="1">
      <alignment/>
    </xf>
    <xf numFmtId="0" fontId="7" fillId="0" borderId="1" xfId="0" applyAlignment="1">
      <alignment horizontal="left"/>
    </xf>
    <xf numFmtId="172" fontId="7" fillId="0" borderId="1" xfId="0" applyAlignment="1">
      <alignment/>
    </xf>
    <xf numFmtId="172" fontId="1" fillId="0" borderId="0" xfId="0" applyFill="1" applyAlignment="1">
      <alignment horizontal="center"/>
    </xf>
    <xf numFmtId="0" fontId="1" fillId="0" borderId="0" xfId="0" applyFill="1" applyAlignment="1">
      <alignment/>
    </xf>
    <xf numFmtId="172" fontId="5" fillId="0" borderId="0" xfId="0" applyFill="1" applyAlignment="1">
      <alignment horizontal="center"/>
    </xf>
    <xf numFmtId="0" fontId="0" fillId="0" borderId="0" xfId="0" applyFill="1" applyAlignment="1">
      <alignment/>
    </xf>
    <xf numFmtId="172" fontId="5" fillId="0" borderId="2" xfId="0" applyFill="1" applyBorder="1" applyAlignment="1">
      <alignment horizontal="center"/>
    </xf>
    <xf numFmtId="0" fontId="1" fillId="0" borderId="0" xfId="0" applyFill="1" applyBorder="1" applyAlignment="1">
      <alignment/>
    </xf>
    <xf numFmtId="0" fontId="4" fillId="0" borderId="0" xfId="0" applyAlignment="1">
      <alignment horizontal="center"/>
    </xf>
    <xf numFmtId="172" fontId="1" fillId="0" borderId="0" xfId="0" applyFill="1" applyAlignment="1">
      <alignment horizontal="center"/>
    </xf>
    <xf numFmtId="172" fontId="5" fillId="0" borderId="0" xfId="0" applyFill="1" applyAlignment="1">
      <alignment horizontal="center"/>
    </xf>
    <xf numFmtId="172" fontId="5" fillId="0" borderId="2" xfId="0" applyFill="1" applyBorder="1" applyAlignment="1">
      <alignment horizontal="center"/>
    </xf>
    <xf numFmtId="172" fontId="8" fillId="0" borderId="0" xfId="0" applyFill="1" applyAlignment="1">
      <alignment/>
    </xf>
    <xf numFmtId="0" fontId="7" fillId="0" borderId="0" xfId="0" applyBorder="1" applyAlignment="1">
      <alignment/>
    </xf>
    <xf numFmtId="0" fontId="7" fillId="0" borderId="0" xfId="0" applyBorder="1" applyAlignment="1">
      <alignment horizontal="center"/>
    </xf>
    <xf numFmtId="0" fontId="8" fillId="0" borderId="0" xfId="0" applyBorder="1" applyAlignment="1">
      <alignment/>
    </xf>
    <xf numFmtId="173" fontId="7" fillId="0" borderId="3" xfId="0" applyBorder="1" applyAlignment="1">
      <alignment horizontal="center"/>
    </xf>
    <xf numFmtId="0" fontId="8" fillId="0" borderId="0" xfId="0" applyBorder="1" applyAlignment="1">
      <alignment horizontal="center"/>
    </xf>
    <xf numFmtId="0" fontId="7" fillId="0" borderId="3" xfId="0" applyBorder="1" applyAlignment="1">
      <alignment horizontal="center"/>
    </xf>
    <xf numFmtId="0" fontId="7" fillId="0" borderId="4" xfId="0" applyBorder="1" applyAlignment="1">
      <alignment horizontal="center"/>
    </xf>
    <xf numFmtId="0" fontId="7" fillId="0" borderId="0" xfId="0" applyBorder="1" applyAlignment="1">
      <alignment/>
    </xf>
    <xf numFmtId="0" fontId="7" fillId="0" borderId="4" xfId="0" applyBorder="1" applyAlignment="1">
      <alignment/>
    </xf>
    <xf numFmtId="0" fontId="8" fillId="0" borderId="0" xfId="0" applyFill="1" applyBorder="1" applyAlignment="1">
      <alignment/>
    </xf>
    <xf numFmtId="0" fontId="7" fillId="0" borderId="5" xfId="0" applyBorder="1" applyAlignment="1">
      <alignment horizontal="center"/>
    </xf>
    <xf numFmtId="0" fontId="7" fillId="0" borderId="1" xfId="0" applyBorder="1" applyAlignment="1">
      <alignment horizontal="center"/>
    </xf>
    <xf numFmtId="0" fontId="7" fillId="0" borderId="6" xfId="0" applyBorder="1" applyAlignment="1">
      <alignment horizontal="center"/>
    </xf>
    <xf numFmtId="0" fontId="7" fillId="0" borderId="7" xfId="0" applyBorder="1" applyAlignment="1">
      <alignment/>
    </xf>
    <xf numFmtId="172" fontId="7" fillId="0" borderId="0" xfId="0" applyBorder="1" applyAlignment="1">
      <alignment/>
    </xf>
    <xf numFmtId="172" fontId="7" fillId="0" borderId="8" xfId="0" applyBorder="1" applyAlignment="1">
      <alignment/>
    </xf>
    <xf numFmtId="0" fontId="7" fillId="0" borderId="5" xfId="0" applyBorder="1" applyAlignment="1">
      <alignment/>
    </xf>
    <xf numFmtId="172" fontId="7" fillId="0" borderId="1" xfId="0" applyBorder="1" applyAlignment="1">
      <alignment/>
    </xf>
    <xf numFmtId="172" fontId="7" fillId="0" borderId="6" xfId="0" applyBorder="1" applyAlignment="1">
      <alignment/>
    </xf>
    <xf numFmtId="172" fontId="5" fillId="0" borderId="8" xfId="0" applyBorder="1" applyAlignment="1">
      <alignment/>
    </xf>
    <xf numFmtId="172" fontId="8" fillId="0" borderId="8" xfId="0" applyFill="1" applyBorder="1" applyAlignment="1">
      <alignment/>
    </xf>
    <xf numFmtId="172" fontId="7" fillId="0" borderId="0" xfId="0" applyFill="1" applyBorder="1" applyAlignment="1">
      <alignment/>
    </xf>
    <xf numFmtId="172" fontId="7" fillId="0" borderId="0" xfId="0" applyBorder="1" applyAlignment="1">
      <alignment/>
    </xf>
    <xf numFmtId="172" fontId="7" fillId="0" borderId="3" xfId="0" applyBorder="1" applyAlignment="1">
      <alignment/>
    </xf>
    <xf numFmtId="172" fontId="8" fillId="0" borderId="0" xfId="0" applyFill="1" applyBorder="1" applyAlignment="1">
      <alignment/>
    </xf>
    <xf numFmtId="0" fontId="8" fillId="0" borderId="7" xfId="0" applyFill="1" applyBorder="1" applyAlignment="1">
      <alignment/>
    </xf>
    <xf numFmtId="172" fontId="8" fillId="0" borderId="0" xfId="0" applyFill="1" applyBorder="1" applyAlignment="1">
      <alignment/>
    </xf>
    <xf numFmtId="0" fontId="7" fillId="0" borderId="0" xfId="0" applyFill="1" applyBorder="1" applyAlignment="1">
      <alignment/>
    </xf>
    <xf numFmtId="0" fontId="7" fillId="0" borderId="7" xfId="0" applyFill="1" applyBorder="1" applyAlignment="1">
      <alignment/>
    </xf>
    <xf numFmtId="0" fontId="7" fillId="2" borderId="0" xfId="0" applyFill="1" applyBorder="1" applyAlignment="1">
      <alignment horizontal="center"/>
    </xf>
    <xf numFmtId="0" fontId="7" fillId="2" borderId="7" xfId="0" applyFill="1" applyBorder="1" applyAlignment="1">
      <alignment/>
    </xf>
    <xf numFmtId="172" fontId="7" fillId="2" borderId="0" xfId="0" applyFill="1" applyBorder="1" applyAlignment="1">
      <alignment/>
    </xf>
    <xf numFmtId="172" fontId="8" fillId="2" borderId="8" xfId="0" applyFill="1" applyBorder="1" applyAlignment="1">
      <alignment/>
    </xf>
    <xf numFmtId="0" fontId="8" fillId="2" borderId="0" xfId="0" applyFill="1" applyBorder="1" applyAlignment="1">
      <alignment/>
    </xf>
    <xf numFmtId="172" fontId="8" fillId="2" borderId="0" xfId="0" applyFill="1" applyAlignment="1">
      <alignment/>
    </xf>
    <xf numFmtId="172" fontId="8" fillId="2" borderId="0" xfId="0" applyFill="1" applyBorder="1" applyAlignment="1">
      <alignment/>
    </xf>
    <xf numFmtId="0" fontId="8" fillId="2" borderId="7" xfId="0" applyFill="1" applyBorder="1" applyAlignment="1">
      <alignment/>
    </xf>
    <xf numFmtId="172" fontId="8" fillId="2" borderId="0" xfId="0" applyFill="1" applyBorder="1" applyAlignment="1">
      <alignment/>
    </xf>
    <xf numFmtId="0" fontId="7" fillId="3" borderId="0" xfId="0" applyFill="1" applyBorder="1" applyAlignment="1">
      <alignment horizontal="center"/>
    </xf>
    <xf numFmtId="0" fontId="7" fillId="3" borderId="7" xfId="0" applyFill="1" applyBorder="1" applyAlignment="1">
      <alignment/>
    </xf>
    <xf numFmtId="172" fontId="7" fillId="3" borderId="0" xfId="0" applyFill="1" applyBorder="1" applyAlignment="1">
      <alignment/>
    </xf>
    <xf numFmtId="0" fontId="8" fillId="3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3" borderId="9" xfId="0" applyFill="1" applyBorder="1" applyAlignment="1">
      <alignment/>
    </xf>
    <xf numFmtId="172" fontId="7" fillId="2" borderId="0" xfId="0" applyFill="1" applyBorder="1" applyAlignment="1">
      <alignment/>
    </xf>
    <xf numFmtId="172" fontId="8" fillId="2" borderId="10" xfId="0" applyFill="1" applyBorder="1" applyAlignment="1">
      <alignment/>
    </xf>
    <xf numFmtId="0" fontId="8" fillId="2" borderId="9" xfId="0" applyFill="1" applyBorder="1" applyAlignment="1">
      <alignment/>
    </xf>
    <xf numFmtId="172" fontId="8" fillId="2" borderId="0" xfId="0" applyFill="1" applyBorder="1" applyAlignment="1">
      <alignment/>
    </xf>
    <xf numFmtId="0" fontId="7" fillId="0" borderId="0" xfId="0" applyBorder="1" applyAlignment="1">
      <alignment/>
    </xf>
    <xf numFmtId="172" fontId="7" fillId="0" borderId="0" xfId="0" applyBorder="1" applyAlignment="1">
      <alignment/>
    </xf>
    <xf numFmtId="0" fontId="7" fillId="0" borderId="0" xfId="0" applyBorder="1" applyAlignment="1">
      <alignment/>
    </xf>
    <xf numFmtId="172" fontId="7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72" fontId="6" fillId="2" borderId="0" xfId="0" applyFill="1" applyBorder="1" applyAlignment="1">
      <alignment/>
    </xf>
    <xf numFmtId="172" fontId="4" fillId="2" borderId="0" xfId="0" applyFill="1" applyAlignment="1">
      <alignment/>
    </xf>
    <xf numFmtId="172" fontId="4" fillId="2" borderId="2" xfId="0" applyFill="1" applyBorder="1" applyAlignment="1">
      <alignment/>
    </xf>
    <xf numFmtId="0" fontId="6" fillId="3" borderId="0" xfId="0" applyFont="1" applyFill="1" applyBorder="1" applyAlignment="1">
      <alignment/>
    </xf>
    <xf numFmtId="0" fontId="4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right"/>
    </xf>
    <xf numFmtId="0" fontId="7" fillId="3" borderId="0" xfId="0" applyFill="1" applyBorder="1" applyAlignment="1">
      <alignment horizontal="right"/>
    </xf>
    <xf numFmtId="0" fontId="7" fillId="0" borderId="0" xfId="0" applyBorder="1" applyAlignment="1">
      <alignment horizontal="left"/>
    </xf>
    <xf numFmtId="0" fontId="7" fillId="0" borderId="0" xfId="0" applyBorder="1" applyAlignment="1">
      <alignment horizontal="center"/>
    </xf>
    <xf numFmtId="0" fontId="8" fillId="0" borderId="1" xfId="0" applyFont="1" applyAlignment="1">
      <alignment horizontal="left"/>
    </xf>
    <xf numFmtId="0" fontId="7" fillId="0" borderId="1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13" xfId="0" applyFill="1" applyBorder="1" applyAlignment="1">
      <alignment/>
    </xf>
    <xf numFmtId="172" fontId="7" fillId="0" borderId="0" xfId="0" applyFill="1" applyBorder="1" applyAlignment="1">
      <alignment/>
    </xf>
    <xf numFmtId="172" fontId="8" fillId="0" borderId="14" xfId="0" applyFill="1" applyBorder="1" applyAlignment="1">
      <alignment/>
    </xf>
    <xf numFmtId="0" fontId="8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ill="1" applyBorder="1" applyAlignment="1">
      <alignment/>
    </xf>
    <xf numFmtId="172" fontId="7" fillId="0" borderId="17" xfId="0" applyFill="1" applyBorder="1" applyAlignment="1">
      <alignment/>
    </xf>
    <xf numFmtId="172" fontId="8" fillId="0" borderId="18" xfId="0" applyFill="1" applyBorder="1" applyAlignment="1">
      <alignment/>
    </xf>
    <xf numFmtId="0" fontId="8" fillId="0" borderId="16" xfId="0" applyFill="1" applyBorder="1" applyAlignment="1">
      <alignment/>
    </xf>
    <xf numFmtId="172" fontId="8" fillId="0" borderId="17" xfId="0" applyFill="1" applyBorder="1" applyAlignment="1">
      <alignment/>
    </xf>
    <xf numFmtId="172" fontId="8" fillId="0" borderId="19" xfId="0" applyFill="1" applyBorder="1" applyAlignment="1">
      <alignment/>
    </xf>
    <xf numFmtId="0" fontId="8" fillId="0" borderId="20" xfId="0" applyFill="1" applyBorder="1" applyAlignment="1">
      <alignment/>
    </xf>
    <xf numFmtId="0" fontId="1" fillId="0" borderId="21" xfId="0" applyBorder="1" applyAlignment="1">
      <alignment/>
    </xf>
    <xf numFmtId="0" fontId="7" fillId="0" borderId="0" xfId="0" applyBorder="1" applyAlignment="1">
      <alignment/>
    </xf>
    <xf numFmtId="0" fontId="7" fillId="0" borderId="0" xfId="0" applyBorder="1" applyAlignment="1">
      <alignment/>
    </xf>
    <xf numFmtId="0" fontId="4" fillId="0" borderId="0" xfId="0" applyFont="1" applyAlignment="1">
      <alignment horizontal="center"/>
    </xf>
    <xf numFmtId="172" fontId="6" fillId="2" borderId="0" xfId="0" applyFill="1" applyBorder="1" applyAlignment="1">
      <alignment horizontal="center"/>
    </xf>
    <xf numFmtId="0" fontId="3" fillId="0" borderId="0" xfId="0" applyBorder="1" applyAlignment="1">
      <alignment horizontal="center" vertical="center"/>
    </xf>
    <xf numFmtId="0" fontId="3" fillId="0" borderId="0" xfId="0" applyBorder="1" applyAlignment="1">
      <alignment horizontal="center" vertical="center"/>
    </xf>
    <xf numFmtId="0" fontId="3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2" fontId="8" fillId="0" borderId="23" xfId="0" applyFill="1" applyBorder="1" applyAlignment="1">
      <alignment horizontal="right"/>
    </xf>
    <xf numFmtId="172" fontId="8" fillId="0" borderId="24" xfId="0" applyFill="1" applyBorder="1" applyAlignment="1">
      <alignment horizontal="right"/>
    </xf>
    <xf numFmtId="172" fontId="8" fillId="0" borderId="25" xfId="0" applyFill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8" fillId="0" borderId="29" xfId="0" applyBorder="1" applyAlignment="1">
      <alignment horizontal="center"/>
    </xf>
    <xf numFmtId="0" fontId="8" fillId="0" borderId="15" xfId="0" applyBorder="1" applyAlignment="1">
      <alignment horizontal="center"/>
    </xf>
    <xf numFmtId="0" fontId="8" fillId="0" borderId="30" xfId="0" applyBorder="1" applyAlignment="1">
      <alignment horizontal="center"/>
    </xf>
    <xf numFmtId="0" fontId="7" fillId="0" borderId="31" xfId="0" applyFont="1" applyBorder="1" applyAlignment="1">
      <alignment horizontal="right"/>
    </xf>
    <xf numFmtId="172" fontId="8" fillId="0" borderId="32" xfId="0" applyFill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8" fillId="3" borderId="34" xfId="0" applyFill="1" applyBorder="1" applyAlignment="1">
      <alignment horizontal="center"/>
    </xf>
    <xf numFmtId="0" fontId="8" fillId="3" borderId="35" xfId="0" applyFill="1" applyBorder="1" applyAlignment="1">
      <alignment horizontal="center"/>
    </xf>
    <xf numFmtId="0" fontId="8" fillId="3" borderId="36" xfId="0" applyFill="1" applyBorder="1" applyAlignment="1">
      <alignment horizontal="center"/>
    </xf>
    <xf numFmtId="0" fontId="8" fillId="3" borderId="37" xfId="0" applyFill="1" applyBorder="1" applyAlignment="1">
      <alignment horizontal="center"/>
    </xf>
    <xf numFmtId="172" fontId="7" fillId="0" borderId="26" xfId="0" applyFont="1" applyBorder="1" applyAlignment="1">
      <alignment horizontal="right"/>
    </xf>
    <xf numFmtId="172" fontId="7" fillId="0" borderId="27" xfId="0" applyFont="1" applyBorder="1" applyAlignment="1">
      <alignment horizontal="right"/>
    </xf>
    <xf numFmtId="172" fontId="7" fillId="0" borderId="2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"/>
  <sheetViews>
    <sheetView workbookViewId="0" topLeftCell="A1">
      <selection activeCell="A2" sqref="A2"/>
    </sheetView>
  </sheetViews>
  <sheetFormatPr defaultColWidth="9.140625" defaultRowHeight="12.75"/>
  <cols>
    <col min="1" max="1" width="8.00390625" style="0" customWidth="1"/>
    <col min="2" max="2" width="27.421875" style="0" customWidth="1"/>
    <col min="3" max="3" width="11.140625" style="0" customWidth="1"/>
    <col min="4" max="4" width="11.28125" style="0" customWidth="1"/>
    <col min="5" max="5" width="17.7109375" style="0" customWidth="1"/>
    <col min="6" max="7" width="10.140625" style="0" customWidth="1"/>
    <col min="8" max="8" width="12.00390625" style="0" customWidth="1"/>
    <col min="9" max="9" width="15.421875" style="0" customWidth="1"/>
    <col min="10" max="16384" width="11.28125" style="0" customWidth="1"/>
  </cols>
  <sheetData>
    <row r="1" spans="1:255" ht="21.75" customHeight="1" thickBot="1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0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36" customHeight="1" thickTop="1">
      <c r="A2" s="87"/>
      <c r="B2" s="87"/>
      <c r="C2" s="110" t="s">
        <v>85</v>
      </c>
      <c r="D2" s="111"/>
      <c r="E2" s="111"/>
      <c r="F2" s="111"/>
      <c r="G2" s="111"/>
      <c r="H2" s="112"/>
      <c r="J2" s="8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2"/>
      <c r="B3" s="86"/>
      <c r="C3" s="16" t="s">
        <v>0</v>
      </c>
      <c r="D3" s="16" t="s">
        <v>1</v>
      </c>
      <c r="E3" s="16" t="s">
        <v>2</v>
      </c>
      <c r="F3" s="16" t="s">
        <v>3</v>
      </c>
      <c r="G3" s="105" t="s">
        <v>91</v>
      </c>
      <c r="H3" s="16" t="s">
        <v>4</v>
      </c>
      <c r="I3" s="78" t="s">
        <v>83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07" t="s">
        <v>5</v>
      </c>
      <c r="B4" s="3" t="s">
        <v>6</v>
      </c>
      <c r="C4" s="10">
        <f>'5 Year IT Estimate'!E9</f>
        <v>22000</v>
      </c>
      <c r="D4" s="10">
        <f>'5 Year IT Estimate'!E18</f>
        <v>4876</v>
      </c>
      <c r="E4" s="17">
        <f>'5 Year IT Estimate'!E28</f>
        <v>1680</v>
      </c>
      <c r="F4" s="10">
        <f>'5 Year IT Estimate'!E38</f>
        <v>1500</v>
      </c>
      <c r="G4" s="10">
        <f>'5 Year IT Estimate'!E42</f>
        <v>5000</v>
      </c>
      <c r="H4" s="10">
        <f>'5 Year IT Estimate'!E47</f>
        <v>1600</v>
      </c>
      <c r="I4" s="75">
        <f>SUM(C4:H4)</f>
        <v>36656</v>
      </c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08"/>
      <c r="B5" s="3" t="s">
        <v>7</v>
      </c>
      <c r="C5" s="12">
        <f>'5 Year IT Estimate'!H9</f>
        <v>0</v>
      </c>
      <c r="D5" s="12">
        <f>'5 Year IT Estimate'!H18</f>
        <v>176</v>
      </c>
      <c r="E5" s="17">
        <f>'5 Year IT Estimate'!H28</f>
        <v>300</v>
      </c>
      <c r="F5" s="12">
        <f>'5 Year IT Estimate'!H38</f>
        <v>2900</v>
      </c>
      <c r="G5" s="12">
        <f>'5 Year IT Estimate'!H42</f>
        <v>5000</v>
      </c>
      <c r="H5" s="12">
        <f>'5 Year IT Estimate'!H47</f>
        <v>1600</v>
      </c>
      <c r="I5" s="75">
        <f>SUM(C5:H5)</f>
        <v>9976</v>
      </c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2.75">
      <c r="A6" s="108"/>
      <c r="B6" s="3" t="s">
        <v>8</v>
      </c>
      <c r="C6" s="12">
        <f>'5 Year IT Estimate'!K9</f>
        <v>0</v>
      </c>
      <c r="D6" s="12">
        <f>'5 Year IT Estimate'!K18</f>
        <v>176</v>
      </c>
      <c r="E6" s="18">
        <f>'5 Year IT Estimate'!K28</f>
        <v>0</v>
      </c>
      <c r="F6" s="12">
        <f>'5 Year IT Estimate'!K38</f>
        <v>2900</v>
      </c>
      <c r="G6" s="12">
        <f>'5 Year IT Estimate'!K42</f>
        <v>5000</v>
      </c>
      <c r="H6" s="12">
        <f>'5 Year IT Estimate'!K47</f>
        <v>3600</v>
      </c>
      <c r="I6" s="75">
        <f>SUM(C6:H6)</f>
        <v>11676</v>
      </c>
      <c r="J6" s="1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2.75">
      <c r="A7" s="108"/>
      <c r="B7" s="3" t="s">
        <v>9</v>
      </c>
      <c r="C7" s="12">
        <f>'5 Year IT Estimate'!N9</f>
        <v>8800</v>
      </c>
      <c r="D7" s="12">
        <f>'5 Year IT Estimate'!N18</f>
        <v>2896</v>
      </c>
      <c r="E7" s="18">
        <f>'5 Year IT Estimate'!N28</f>
        <v>1520</v>
      </c>
      <c r="F7" s="12">
        <f>'5 Year IT Estimate'!N38</f>
        <v>2900</v>
      </c>
      <c r="G7" s="12">
        <f>'5 Year IT Estimate'!N42</f>
        <v>5000</v>
      </c>
      <c r="H7" s="12">
        <f>'5 Year IT Estimate'!N47</f>
        <v>1600</v>
      </c>
      <c r="I7" s="75">
        <f>SUM(C7:H7)</f>
        <v>22716</v>
      </c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3.5" thickBot="1">
      <c r="A8" s="109"/>
      <c r="B8" s="3" t="s">
        <v>10</v>
      </c>
      <c r="C8" s="14">
        <f>'5 Year IT Estimate'!Q9</f>
        <v>13200</v>
      </c>
      <c r="D8" s="14">
        <f>'5 Year IT Estimate'!Q18</f>
        <v>2156</v>
      </c>
      <c r="E8" s="19">
        <f>'5 Year IT Estimate'!Q28</f>
        <v>160</v>
      </c>
      <c r="F8" s="14">
        <f>'5 Year IT Estimate'!Q38</f>
        <v>2900</v>
      </c>
      <c r="G8" s="14">
        <f>'5 Year IT Estimate'!Q42</f>
        <v>5000</v>
      </c>
      <c r="H8" s="14">
        <f>'5 Year IT Estimate'!Q47</f>
        <v>1600</v>
      </c>
      <c r="I8" s="76">
        <f>SUM(C8:H8)</f>
        <v>25016</v>
      </c>
      <c r="J8" s="1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.75">
      <c r="A9" s="1"/>
      <c r="B9" s="77" t="s">
        <v>82</v>
      </c>
      <c r="C9" s="106">
        <f aca="true" t="shared" si="0" ref="C9:I9">SUM(C4:C8)</f>
        <v>44000</v>
      </c>
      <c r="D9" s="106">
        <f t="shared" si="0"/>
        <v>10280</v>
      </c>
      <c r="E9" s="106">
        <f t="shared" si="0"/>
        <v>3660</v>
      </c>
      <c r="F9" s="106">
        <f t="shared" si="0"/>
        <v>13100</v>
      </c>
      <c r="G9" s="106">
        <f t="shared" si="0"/>
        <v>25000</v>
      </c>
      <c r="H9" s="106">
        <f t="shared" si="0"/>
        <v>10000</v>
      </c>
      <c r="I9" s="74">
        <f t="shared" si="0"/>
        <v>106040</v>
      </c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3:10" ht="12.75">
      <c r="C10" s="13"/>
      <c r="D10" s="13"/>
      <c r="E10" s="13"/>
      <c r="F10" s="13"/>
      <c r="G10" s="13"/>
      <c r="H10" s="13"/>
      <c r="I10" s="13"/>
      <c r="J10" s="13"/>
    </row>
  </sheetData>
  <mergeCells count="3">
    <mergeCell ref="A4:A8"/>
    <mergeCell ref="C2:H2"/>
    <mergeCell ref="A1:I1"/>
  </mergeCells>
  <printOptions/>
  <pageMargins left="0.5" right="0.5" top="0.7875" bottom="0.7875" header="0.5" footer="0.5"/>
  <pageSetup cellComments="asDisplayed" firstPageNumber="1" useFirstPageNumber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workbookViewId="0" topLeftCell="A1">
      <selection activeCell="O46" sqref="O46"/>
    </sheetView>
  </sheetViews>
  <sheetFormatPr defaultColWidth="9.140625" defaultRowHeight="12.75"/>
  <cols>
    <col min="1" max="1" width="23.28125" style="0" customWidth="1"/>
    <col min="2" max="2" width="11.421875" style="0" customWidth="1"/>
    <col min="3" max="3" width="3.7109375" style="0" customWidth="1"/>
    <col min="4" max="4" width="7.8515625" style="0" customWidth="1"/>
    <col min="5" max="5" width="9.7109375" style="0" customWidth="1"/>
    <col min="6" max="6" width="6.28125" style="0" customWidth="1"/>
    <col min="7" max="7" width="5.421875" style="0" customWidth="1"/>
    <col min="8" max="8" width="6.421875" style="0" customWidth="1"/>
    <col min="9" max="9" width="6.28125" style="0" customWidth="1"/>
    <col min="10" max="10" width="5.421875" style="0" customWidth="1"/>
    <col min="11" max="11" width="6.421875" style="0" customWidth="1"/>
    <col min="12" max="12" width="6.28125" style="0" customWidth="1"/>
    <col min="13" max="13" width="5.421875" style="0" customWidth="1"/>
    <col min="14" max="14" width="8.8515625" style="0" customWidth="1"/>
    <col min="15" max="15" width="6.28125" style="0" customWidth="1"/>
    <col min="16" max="16" width="5.421875" style="0" customWidth="1"/>
    <col min="17" max="17" width="9.7109375" style="0" customWidth="1"/>
    <col min="18" max="16384" width="11.28125" style="0" customWidth="1"/>
  </cols>
  <sheetData>
    <row r="1" spans="1:17" ht="19.5" customHeight="1" thickBot="1">
      <c r="A1" s="125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8" s="4" customFormat="1" ht="12.75" customHeight="1" thickTop="1">
      <c r="A2" s="103"/>
      <c r="B2" s="104"/>
      <c r="C2" s="120" t="s">
        <v>11</v>
      </c>
      <c r="D2" s="121"/>
      <c r="E2" s="122"/>
      <c r="F2" s="120" t="s">
        <v>12</v>
      </c>
      <c r="G2" s="121"/>
      <c r="H2" s="121"/>
      <c r="I2" s="120" t="s">
        <v>13</v>
      </c>
      <c r="J2" s="121"/>
      <c r="K2" s="122"/>
      <c r="L2" s="121" t="s">
        <v>14</v>
      </c>
      <c r="M2" s="121"/>
      <c r="N2" s="121"/>
      <c r="O2" s="120" t="s">
        <v>15</v>
      </c>
      <c r="P2" s="121"/>
      <c r="Q2" s="122"/>
      <c r="R2" s="28"/>
    </row>
    <row r="3" spans="2:18" s="4" customFormat="1" ht="11.25">
      <c r="B3" s="73" t="s">
        <v>81</v>
      </c>
      <c r="C3" s="31" t="s">
        <v>16</v>
      </c>
      <c r="D3" s="32" t="s">
        <v>17</v>
      </c>
      <c r="E3" s="33" t="s">
        <v>18</v>
      </c>
      <c r="F3" s="27" t="s">
        <v>19</v>
      </c>
      <c r="G3" s="5" t="s">
        <v>20</v>
      </c>
      <c r="H3" s="26" t="s">
        <v>21</v>
      </c>
      <c r="I3" s="31" t="s">
        <v>22</v>
      </c>
      <c r="J3" s="32" t="s">
        <v>23</v>
      </c>
      <c r="K3" s="33" t="s">
        <v>24</v>
      </c>
      <c r="L3" s="27" t="s">
        <v>25</v>
      </c>
      <c r="M3" s="5" t="s">
        <v>26</v>
      </c>
      <c r="N3" s="26" t="s">
        <v>27</v>
      </c>
      <c r="O3" s="31" t="s">
        <v>28</v>
      </c>
      <c r="P3" s="32" t="s">
        <v>29</v>
      </c>
      <c r="Q3" s="33" t="s">
        <v>30</v>
      </c>
      <c r="R3" s="28"/>
    </row>
    <row r="4" spans="1:18" s="4" customFormat="1" ht="11.25">
      <c r="A4" s="6" t="s">
        <v>31</v>
      </c>
      <c r="B4" s="23"/>
      <c r="C4" s="34"/>
      <c r="D4" s="35"/>
      <c r="E4" s="36"/>
      <c r="F4" s="28"/>
      <c r="G4" s="7"/>
      <c r="H4" s="43"/>
      <c r="I4" s="34"/>
      <c r="J4" s="35"/>
      <c r="K4" s="36"/>
      <c r="L4" s="28"/>
      <c r="M4" s="7"/>
      <c r="N4" s="43"/>
      <c r="O4" s="34"/>
      <c r="P4" s="35"/>
      <c r="Q4" s="36"/>
      <c r="R4" s="28"/>
    </row>
    <row r="5" spans="1:18" s="4" customFormat="1" ht="11.25">
      <c r="A5" s="8" t="s">
        <v>32</v>
      </c>
      <c r="B5" s="24" t="s">
        <v>33</v>
      </c>
      <c r="C5" s="37">
        <v>1</v>
      </c>
      <c r="D5" s="38">
        <v>5000</v>
      </c>
      <c r="E5" s="39">
        <f>C5*D5</f>
        <v>5000</v>
      </c>
      <c r="F5" s="29">
        <v>0</v>
      </c>
      <c r="G5" s="9">
        <v>5000</v>
      </c>
      <c r="H5" s="44">
        <f>F5*G5</f>
        <v>0</v>
      </c>
      <c r="I5" s="37">
        <v>0</v>
      </c>
      <c r="J5" s="38">
        <v>5000</v>
      </c>
      <c r="K5" s="39">
        <f>I5*J5</f>
        <v>0</v>
      </c>
      <c r="L5" s="29">
        <v>0</v>
      </c>
      <c r="M5" s="9">
        <v>5000</v>
      </c>
      <c r="N5" s="44">
        <f>L5*M5</f>
        <v>0</v>
      </c>
      <c r="O5" s="37">
        <v>1</v>
      </c>
      <c r="P5" s="38">
        <v>5000</v>
      </c>
      <c r="Q5" s="39">
        <f>O5*P5</f>
        <v>5000</v>
      </c>
      <c r="R5" s="28"/>
    </row>
    <row r="6" spans="1:18" s="4" customFormat="1" ht="11.25">
      <c r="A6" s="8" t="s">
        <v>34</v>
      </c>
      <c r="B6" s="24" t="s">
        <v>35</v>
      </c>
      <c r="C6" s="37">
        <v>7</v>
      </c>
      <c r="D6" s="38">
        <v>1700</v>
      </c>
      <c r="E6" s="39">
        <f>C6*D6</f>
        <v>11900</v>
      </c>
      <c r="F6" s="29">
        <v>0</v>
      </c>
      <c r="G6" s="9">
        <f>D6</f>
        <v>1700</v>
      </c>
      <c r="H6" s="44">
        <f>F6*G6</f>
        <v>0</v>
      </c>
      <c r="I6" s="37">
        <v>0</v>
      </c>
      <c r="J6" s="38">
        <v>1700</v>
      </c>
      <c r="K6" s="39">
        <f>I6*J6</f>
        <v>0</v>
      </c>
      <c r="L6" s="29">
        <v>3</v>
      </c>
      <c r="M6" s="9">
        <v>1700</v>
      </c>
      <c r="N6" s="44">
        <f>L6*M6</f>
        <v>5100</v>
      </c>
      <c r="O6" s="37">
        <v>4</v>
      </c>
      <c r="P6" s="38">
        <v>1700</v>
      </c>
      <c r="Q6" s="39">
        <f>O6*P6</f>
        <v>6800</v>
      </c>
      <c r="R6" s="28"/>
    </row>
    <row r="7" spans="1:18" s="4" customFormat="1" ht="11.25">
      <c r="A7" s="8" t="s">
        <v>36</v>
      </c>
      <c r="B7" s="24" t="s">
        <v>37</v>
      </c>
      <c r="C7" s="37">
        <v>1</v>
      </c>
      <c r="D7" s="38">
        <v>2300</v>
      </c>
      <c r="E7" s="39">
        <f>C7*D7</f>
        <v>2300</v>
      </c>
      <c r="F7" s="29">
        <v>0</v>
      </c>
      <c r="G7" s="9">
        <f>D7</f>
        <v>2300</v>
      </c>
      <c r="H7" s="44">
        <f>F7*G7</f>
        <v>0</v>
      </c>
      <c r="I7" s="37">
        <v>0</v>
      </c>
      <c r="J7" s="38">
        <v>2300</v>
      </c>
      <c r="K7" s="39">
        <f>I7*J7</f>
        <v>0</v>
      </c>
      <c r="L7" s="29">
        <v>1</v>
      </c>
      <c r="M7" s="9">
        <v>2300</v>
      </c>
      <c r="N7" s="44">
        <f>L7*M7</f>
        <v>2300</v>
      </c>
      <c r="O7" s="37">
        <v>0</v>
      </c>
      <c r="P7" s="38">
        <v>2300</v>
      </c>
      <c r="Q7" s="39">
        <f>O7*P7</f>
        <v>0</v>
      </c>
      <c r="R7" s="28"/>
    </row>
    <row r="8" spans="1:18" s="4" customFormat="1" ht="11.25">
      <c r="A8" s="8" t="s">
        <v>38</v>
      </c>
      <c r="B8" s="24" t="s">
        <v>39</v>
      </c>
      <c r="C8" s="37">
        <v>8</v>
      </c>
      <c r="D8" s="38">
        <v>350</v>
      </c>
      <c r="E8" s="39">
        <f>C8*D8</f>
        <v>2800</v>
      </c>
      <c r="F8" s="29">
        <v>0</v>
      </c>
      <c r="G8" s="9">
        <f>D8</f>
        <v>350</v>
      </c>
      <c r="H8" s="44">
        <f>F8*G8</f>
        <v>0</v>
      </c>
      <c r="I8" s="37">
        <v>0</v>
      </c>
      <c r="J8" s="38">
        <v>350</v>
      </c>
      <c r="K8" s="39">
        <f>I8*J8</f>
        <v>0</v>
      </c>
      <c r="L8" s="29">
        <v>4</v>
      </c>
      <c r="M8" s="9">
        <v>350</v>
      </c>
      <c r="N8" s="44">
        <f>L8*M8</f>
        <v>1400</v>
      </c>
      <c r="O8" s="37">
        <v>4</v>
      </c>
      <c r="P8" s="38">
        <v>350</v>
      </c>
      <c r="Q8" s="39">
        <f>O8*P8</f>
        <v>1400</v>
      </c>
      <c r="R8" s="28"/>
    </row>
    <row r="9" spans="1:18" s="4" customFormat="1" ht="11.25">
      <c r="A9" s="63" t="s">
        <v>40</v>
      </c>
      <c r="B9" s="50"/>
      <c r="C9" s="51"/>
      <c r="D9" s="52"/>
      <c r="E9" s="53">
        <f>SUM(E5:E8)</f>
        <v>22000</v>
      </c>
      <c r="F9" s="54"/>
      <c r="G9" s="55"/>
      <c r="H9" s="56">
        <f>SUM(H5:H8)</f>
        <v>0</v>
      </c>
      <c r="I9" s="57"/>
      <c r="J9" s="58"/>
      <c r="K9" s="53">
        <f>SUM(K5:K8)</f>
        <v>0</v>
      </c>
      <c r="L9" s="54"/>
      <c r="M9" s="55"/>
      <c r="N9" s="56">
        <f>SUM(N5:N8)</f>
        <v>8800</v>
      </c>
      <c r="O9" s="57"/>
      <c r="P9" s="58"/>
      <c r="Q9" s="53">
        <f>SUM(Q5:Q8)</f>
        <v>13200</v>
      </c>
      <c r="R9" s="28"/>
    </row>
    <row r="10" spans="2:18" s="4" customFormat="1" ht="5.25" customHeight="1">
      <c r="B10" s="22"/>
      <c r="C10" s="34"/>
      <c r="D10" s="35"/>
      <c r="E10" s="36"/>
      <c r="F10" s="28"/>
      <c r="G10" s="7"/>
      <c r="H10" s="43"/>
      <c r="I10" s="34"/>
      <c r="J10" s="35"/>
      <c r="K10" s="36"/>
      <c r="L10" s="28"/>
      <c r="M10" s="7"/>
      <c r="N10" s="43"/>
      <c r="O10" s="34"/>
      <c r="P10" s="35"/>
      <c r="Q10" s="36"/>
      <c r="R10" s="28"/>
    </row>
    <row r="11" spans="1:18" s="4" customFormat="1" ht="11.25">
      <c r="A11" s="6" t="s">
        <v>41</v>
      </c>
      <c r="B11" s="25"/>
      <c r="C11" s="34"/>
      <c r="D11" s="35"/>
      <c r="E11" s="36"/>
      <c r="F11" s="28"/>
      <c r="G11" s="7"/>
      <c r="H11" s="43"/>
      <c r="I11" s="34"/>
      <c r="J11" s="35"/>
      <c r="K11" s="36"/>
      <c r="L11" s="28"/>
      <c r="M11" s="7"/>
      <c r="N11" s="43"/>
      <c r="O11" s="34"/>
      <c r="P11" s="35"/>
      <c r="Q11" s="36"/>
      <c r="R11" s="28"/>
    </row>
    <row r="12" spans="1:18" s="4" customFormat="1" ht="11.25">
      <c r="A12" s="8" t="s">
        <v>42</v>
      </c>
      <c r="B12" s="26">
        <v>3</v>
      </c>
      <c r="C12" s="37">
        <v>8</v>
      </c>
      <c r="D12" s="38">
        <v>200</v>
      </c>
      <c r="E12" s="39">
        <f aca="true" t="shared" si="0" ref="E12:E17">C12*D12</f>
        <v>1600</v>
      </c>
      <c r="F12" s="29">
        <v>0</v>
      </c>
      <c r="G12" s="9">
        <v>200</v>
      </c>
      <c r="H12" s="44">
        <f aca="true" t="shared" si="1" ref="H12:H17">F12*G12</f>
        <v>0</v>
      </c>
      <c r="I12" s="37">
        <v>0</v>
      </c>
      <c r="J12" s="38">
        <v>200</v>
      </c>
      <c r="K12" s="39">
        <f aca="true" t="shared" si="2" ref="K12:K17">I12*J12</f>
        <v>0</v>
      </c>
      <c r="L12" s="29">
        <v>8</v>
      </c>
      <c r="M12" s="9">
        <v>200</v>
      </c>
      <c r="N12" s="44">
        <f aca="true" t="shared" si="3" ref="N12:N17">L12*M12</f>
        <v>1600</v>
      </c>
      <c r="O12" s="37">
        <v>0</v>
      </c>
      <c r="P12" s="38">
        <v>200</v>
      </c>
      <c r="Q12" s="39">
        <f aca="true" t="shared" si="4" ref="Q12:Q17">P12*O12</f>
        <v>0</v>
      </c>
      <c r="R12" s="28"/>
    </row>
    <row r="13" spans="1:18" s="4" customFormat="1" ht="11.25">
      <c r="A13" s="8" t="s">
        <v>43</v>
      </c>
      <c r="B13" s="26">
        <v>2</v>
      </c>
      <c r="C13" s="37">
        <v>8</v>
      </c>
      <c r="D13" s="38">
        <v>22</v>
      </c>
      <c r="E13" s="39">
        <f t="shared" si="0"/>
        <v>176</v>
      </c>
      <c r="F13" s="29">
        <v>8</v>
      </c>
      <c r="G13" s="9">
        <v>22</v>
      </c>
      <c r="H13" s="44">
        <f t="shared" si="1"/>
        <v>176</v>
      </c>
      <c r="I13" s="37">
        <v>8</v>
      </c>
      <c r="J13" s="38">
        <v>22</v>
      </c>
      <c r="K13" s="39">
        <f t="shared" si="2"/>
        <v>176</v>
      </c>
      <c r="L13" s="29">
        <v>8</v>
      </c>
      <c r="M13" s="9">
        <v>22</v>
      </c>
      <c r="N13" s="44">
        <f t="shared" si="3"/>
        <v>176</v>
      </c>
      <c r="O13" s="37">
        <v>8</v>
      </c>
      <c r="P13" s="38">
        <v>22</v>
      </c>
      <c r="Q13" s="39">
        <f t="shared" si="4"/>
        <v>176</v>
      </c>
      <c r="R13" s="28"/>
    </row>
    <row r="14" spans="1:18" s="4" customFormat="1" ht="11.25">
      <c r="A14" s="8" t="s">
        <v>44</v>
      </c>
      <c r="B14" s="26">
        <v>3</v>
      </c>
      <c r="C14" s="37">
        <v>8</v>
      </c>
      <c r="D14" s="38">
        <v>100</v>
      </c>
      <c r="E14" s="39">
        <f t="shared" si="0"/>
        <v>800</v>
      </c>
      <c r="F14" s="29">
        <v>0</v>
      </c>
      <c r="G14" s="9">
        <v>100</v>
      </c>
      <c r="H14" s="44">
        <f t="shared" si="1"/>
        <v>0</v>
      </c>
      <c r="I14" s="37">
        <v>0</v>
      </c>
      <c r="J14" s="38">
        <v>100</v>
      </c>
      <c r="K14" s="39">
        <f t="shared" si="2"/>
        <v>0</v>
      </c>
      <c r="L14" s="29">
        <v>8</v>
      </c>
      <c r="M14" s="9">
        <v>100</v>
      </c>
      <c r="N14" s="44">
        <f t="shared" si="3"/>
        <v>800</v>
      </c>
      <c r="O14" s="37">
        <v>0</v>
      </c>
      <c r="P14" s="38">
        <v>100</v>
      </c>
      <c r="Q14" s="39">
        <f t="shared" si="4"/>
        <v>0</v>
      </c>
      <c r="R14" s="28"/>
    </row>
    <row r="15" spans="1:18" s="4" customFormat="1" ht="11.25">
      <c r="A15" s="8" t="s">
        <v>45</v>
      </c>
      <c r="B15" s="26">
        <v>3</v>
      </c>
      <c r="C15" s="37">
        <v>1</v>
      </c>
      <c r="D15" s="38">
        <v>1500</v>
      </c>
      <c r="E15" s="39">
        <f t="shared" si="0"/>
        <v>1500</v>
      </c>
      <c r="F15" s="29">
        <v>0</v>
      </c>
      <c r="G15" s="9">
        <v>1500</v>
      </c>
      <c r="H15" s="44">
        <f t="shared" si="1"/>
        <v>0</v>
      </c>
      <c r="I15" s="37">
        <v>0</v>
      </c>
      <c r="J15" s="38">
        <v>1500</v>
      </c>
      <c r="K15" s="39">
        <f t="shared" si="2"/>
        <v>0</v>
      </c>
      <c r="L15" s="29">
        <v>0</v>
      </c>
      <c r="M15" s="9">
        <v>1500</v>
      </c>
      <c r="N15" s="44">
        <f t="shared" si="3"/>
        <v>0</v>
      </c>
      <c r="O15" s="37">
        <v>1</v>
      </c>
      <c r="P15" s="38">
        <v>1500</v>
      </c>
      <c r="Q15" s="39">
        <f t="shared" si="4"/>
        <v>1500</v>
      </c>
      <c r="R15" s="28"/>
    </row>
    <row r="16" spans="1:18" s="4" customFormat="1" ht="11.25">
      <c r="A16" s="8" t="s">
        <v>46</v>
      </c>
      <c r="B16" s="26">
        <v>3</v>
      </c>
      <c r="C16" s="37">
        <v>8</v>
      </c>
      <c r="D16" s="38">
        <v>40</v>
      </c>
      <c r="E16" s="39">
        <f t="shared" si="0"/>
        <v>320</v>
      </c>
      <c r="F16" s="29">
        <v>0</v>
      </c>
      <c r="G16" s="9">
        <v>40</v>
      </c>
      <c r="H16" s="44">
        <f t="shared" si="1"/>
        <v>0</v>
      </c>
      <c r="I16" s="37">
        <v>0</v>
      </c>
      <c r="J16" s="38">
        <v>40</v>
      </c>
      <c r="K16" s="39">
        <f t="shared" si="2"/>
        <v>0</v>
      </c>
      <c r="L16" s="29">
        <v>8</v>
      </c>
      <c r="M16" s="9">
        <v>40</v>
      </c>
      <c r="N16" s="44">
        <f t="shared" si="3"/>
        <v>320</v>
      </c>
      <c r="O16" s="37">
        <v>0</v>
      </c>
      <c r="P16" s="38">
        <v>40</v>
      </c>
      <c r="Q16" s="39">
        <f t="shared" si="4"/>
        <v>0</v>
      </c>
      <c r="R16" s="28"/>
    </row>
    <row r="17" spans="1:18" s="4" customFormat="1" ht="11.25">
      <c r="A17" s="8" t="s">
        <v>47</v>
      </c>
      <c r="B17" s="26" t="s">
        <v>48</v>
      </c>
      <c r="C17" s="37">
        <v>8</v>
      </c>
      <c r="D17" s="38">
        <v>60</v>
      </c>
      <c r="E17" s="39">
        <f t="shared" si="0"/>
        <v>480</v>
      </c>
      <c r="F17" s="29">
        <v>0</v>
      </c>
      <c r="G17" s="9">
        <v>60</v>
      </c>
      <c r="H17" s="44">
        <f t="shared" si="1"/>
        <v>0</v>
      </c>
      <c r="I17" s="37">
        <v>0</v>
      </c>
      <c r="J17" s="38">
        <v>60</v>
      </c>
      <c r="K17" s="39">
        <f t="shared" si="2"/>
        <v>0</v>
      </c>
      <c r="L17" s="29">
        <v>0</v>
      </c>
      <c r="M17" s="9">
        <v>60</v>
      </c>
      <c r="N17" s="44">
        <f t="shared" si="3"/>
        <v>0</v>
      </c>
      <c r="O17" s="37">
        <v>8</v>
      </c>
      <c r="P17" s="38">
        <v>60</v>
      </c>
      <c r="Q17" s="39">
        <f t="shared" si="4"/>
        <v>480</v>
      </c>
      <c r="R17" s="28"/>
    </row>
    <row r="18" spans="1:18" s="4" customFormat="1" ht="11.25">
      <c r="A18" s="62" t="s">
        <v>49</v>
      </c>
      <c r="B18" s="59"/>
      <c r="C18" s="51"/>
      <c r="D18" s="52"/>
      <c r="E18" s="53">
        <f>SUM(E12:E17)</f>
        <v>4876</v>
      </c>
      <c r="F18" s="54"/>
      <c r="G18" s="55"/>
      <c r="H18" s="56">
        <f>SUM(H12:H17)</f>
        <v>176</v>
      </c>
      <c r="I18" s="57"/>
      <c r="J18" s="58"/>
      <c r="K18" s="53">
        <f>SUM(K12:K17)</f>
        <v>176</v>
      </c>
      <c r="L18" s="54"/>
      <c r="M18" s="55"/>
      <c r="N18" s="56">
        <f>SUM(N12:N17)</f>
        <v>2896</v>
      </c>
      <c r="O18" s="57"/>
      <c r="P18" s="58"/>
      <c r="Q18" s="53">
        <f>SUM(Q12:Q17)</f>
        <v>2156</v>
      </c>
      <c r="R18" s="28"/>
    </row>
    <row r="19" spans="2:18" s="4" customFormat="1" ht="6.75" customHeight="1">
      <c r="B19" s="22"/>
      <c r="C19" s="34"/>
      <c r="D19" s="35"/>
      <c r="E19" s="36"/>
      <c r="F19" s="28"/>
      <c r="G19" s="7"/>
      <c r="H19" s="21"/>
      <c r="I19" s="34"/>
      <c r="J19" s="35"/>
      <c r="K19" s="36"/>
      <c r="L19" s="28"/>
      <c r="M19" s="7"/>
      <c r="N19" s="43"/>
      <c r="O19" s="34"/>
      <c r="P19" s="35"/>
      <c r="Q19" s="36"/>
      <c r="R19" s="28"/>
    </row>
    <row r="20" spans="1:18" s="4" customFormat="1" ht="12.75">
      <c r="A20" s="6" t="s">
        <v>50</v>
      </c>
      <c r="B20" s="25"/>
      <c r="C20" s="34"/>
      <c r="D20" s="35"/>
      <c r="E20" s="40"/>
      <c r="F20" s="28"/>
      <c r="G20" s="7"/>
      <c r="H20" s="43"/>
      <c r="I20" s="34"/>
      <c r="J20" s="35"/>
      <c r="K20" s="36"/>
      <c r="L20" s="28"/>
      <c r="M20" s="7"/>
      <c r="N20" s="43"/>
      <c r="O20" s="34"/>
      <c r="P20" s="35"/>
      <c r="Q20" s="36"/>
      <c r="R20" s="28"/>
    </row>
    <row r="21" spans="1:18" s="4" customFormat="1" ht="11.25">
      <c r="A21" s="8" t="s">
        <v>51</v>
      </c>
      <c r="B21" s="26" t="s">
        <v>52</v>
      </c>
      <c r="C21" s="37">
        <v>1</v>
      </c>
      <c r="D21" s="38">
        <v>400</v>
      </c>
      <c r="E21" s="39">
        <f aca="true" t="shared" si="5" ref="E21:E27">C21*D21</f>
        <v>400</v>
      </c>
      <c r="F21" s="29">
        <v>0</v>
      </c>
      <c r="G21" s="9">
        <v>400</v>
      </c>
      <c r="H21" s="44">
        <f aca="true" t="shared" si="6" ref="H21:H27">F21*G21</f>
        <v>0</v>
      </c>
      <c r="I21" s="37">
        <v>0</v>
      </c>
      <c r="J21" s="38">
        <v>400</v>
      </c>
      <c r="K21" s="39">
        <f aca="true" t="shared" si="7" ref="K21:K27">I21*J21</f>
        <v>0</v>
      </c>
      <c r="L21" s="29">
        <v>1</v>
      </c>
      <c r="M21" s="9">
        <v>400</v>
      </c>
      <c r="N21" s="44">
        <f aca="true" t="shared" si="8" ref="N21:N27">L21*M21</f>
        <v>400</v>
      </c>
      <c r="O21" s="37">
        <v>0</v>
      </c>
      <c r="P21" s="38">
        <v>400</v>
      </c>
      <c r="Q21" s="39">
        <f aca="true" t="shared" si="9" ref="Q21:Q27">P21*O21</f>
        <v>0</v>
      </c>
      <c r="R21" s="28"/>
    </row>
    <row r="22" spans="1:18" s="4" customFormat="1" ht="11.25">
      <c r="A22" s="8" t="s">
        <v>53</v>
      </c>
      <c r="B22" s="26" t="s">
        <v>54</v>
      </c>
      <c r="C22" s="37">
        <v>20</v>
      </c>
      <c r="D22" s="38">
        <v>8</v>
      </c>
      <c r="E22" s="39">
        <f t="shared" si="5"/>
        <v>160</v>
      </c>
      <c r="F22" s="29">
        <v>0</v>
      </c>
      <c r="G22" s="9">
        <f aca="true" t="shared" si="10" ref="G22:G27">D22</f>
        <v>8</v>
      </c>
      <c r="H22" s="44">
        <f t="shared" si="6"/>
        <v>0</v>
      </c>
      <c r="I22" s="37">
        <v>0</v>
      </c>
      <c r="J22" s="38">
        <f aca="true" t="shared" si="11" ref="J22:J27">G22</f>
        <v>8</v>
      </c>
      <c r="K22" s="39">
        <f t="shared" si="7"/>
        <v>0</v>
      </c>
      <c r="L22" s="29">
        <v>20</v>
      </c>
      <c r="M22" s="9">
        <f>J22</f>
        <v>8</v>
      </c>
      <c r="N22" s="44">
        <f t="shared" si="8"/>
        <v>160</v>
      </c>
      <c r="O22" s="37">
        <v>0</v>
      </c>
      <c r="P22" s="38">
        <f aca="true" t="shared" si="12" ref="P22:P27">M22</f>
        <v>8</v>
      </c>
      <c r="Q22" s="39">
        <f t="shared" si="9"/>
        <v>0</v>
      </c>
      <c r="R22" s="28"/>
    </row>
    <row r="23" spans="1:18" s="4" customFormat="1" ht="11.25">
      <c r="A23" s="8" t="s">
        <v>55</v>
      </c>
      <c r="B23" s="26" t="s">
        <v>56</v>
      </c>
      <c r="C23" s="37">
        <f>C7</f>
        <v>1</v>
      </c>
      <c r="D23" s="38">
        <v>40</v>
      </c>
      <c r="E23" s="39">
        <f t="shared" si="5"/>
        <v>40</v>
      </c>
      <c r="F23" s="37">
        <f>F7</f>
        <v>0</v>
      </c>
      <c r="G23" s="9">
        <f t="shared" si="10"/>
        <v>40</v>
      </c>
      <c r="H23" s="44">
        <f t="shared" si="6"/>
        <v>0</v>
      </c>
      <c r="I23" s="37">
        <f>I7</f>
        <v>0</v>
      </c>
      <c r="J23" s="38">
        <f t="shared" si="11"/>
        <v>40</v>
      </c>
      <c r="K23" s="39">
        <f t="shared" si="7"/>
        <v>0</v>
      </c>
      <c r="L23" s="37">
        <f>L7</f>
        <v>1</v>
      </c>
      <c r="M23" s="9">
        <f>J23</f>
        <v>40</v>
      </c>
      <c r="N23" s="44">
        <f t="shared" si="8"/>
        <v>40</v>
      </c>
      <c r="O23" s="37">
        <f>O7</f>
        <v>0</v>
      </c>
      <c r="P23" s="38">
        <f t="shared" si="12"/>
        <v>40</v>
      </c>
      <c r="Q23" s="39">
        <f t="shared" si="9"/>
        <v>0</v>
      </c>
      <c r="R23" s="28"/>
    </row>
    <row r="24" spans="1:18" s="4" customFormat="1" ht="11.25">
      <c r="A24" s="8" t="s">
        <v>57</v>
      </c>
      <c r="B24" s="26" t="s">
        <v>58</v>
      </c>
      <c r="C24" s="37">
        <f>C6</f>
        <v>7</v>
      </c>
      <c r="D24" s="38">
        <v>40</v>
      </c>
      <c r="E24" s="39">
        <f t="shared" si="5"/>
        <v>280</v>
      </c>
      <c r="F24" s="37">
        <f>F6</f>
        <v>0</v>
      </c>
      <c r="G24" s="9">
        <f t="shared" si="10"/>
        <v>40</v>
      </c>
      <c r="H24" s="44">
        <f t="shared" si="6"/>
        <v>0</v>
      </c>
      <c r="I24" s="37">
        <f>I6</f>
        <v>0</v>
      </c>
      <c r="J24" s="38">
        <f t="shared" si="11"/>
        <v>40</v>
      </c>
      <c r="K24" s="39">
        <f t="shared" si="7"/>
        <v>0</v>
      </c>
      <c r="L24" s="37">
        <f>L6</f>
        <v>3</v>
      </c>
      <c r="M24" s="9">
        <f>J24</f>
        <v>40</v>
      </c>
      <c r="N24" s="44">
        <f t="shared" si="8"/>
        <v>120</v>
      </c>
      <c r="O24" s="37">
        <f>O6</f>
        <v>4</v>
      </c>
      <c r="P24" s="38">
        <f t="shared" si="12"/>
        <v>40</v>
      </c>
      <c r="Q24" s="39">
        <f t="shared" si="9"/>
        <v>160</v>
      </c>
      <c r="R24" s="28"/>
    </row>
    <row r="25" spans="1:18" s="4" customFormat="1" ht="11.25">
      <c r="A25" s="8" t="s">
        <v>59</v>
      </c>
      <c r="B25" s="26" t="s">
        <v>60</v>
      </c>
      <c r="C25" s="37">
        <v>1</v>
      </c>
      <c r="D25" s="38">
        <v>400</v>
      </c>
      <c r="E25" s="39">
        <f t="shared" si="5"/>
        <v>400</v>
      </c>
      <c r="F25" s="29">
        <v>0</v>
      </c>
      <c r="G25" s="9">
        <f t="shared" si="10"/>
        <v>400</v>
      </c>
      <c r="H25" s="44">
        <f t="shared" si="6"/>
        <v>0</v>
      </c>
      <c r="I25" s="37">
        <v>0</v>
      </c>
      <c r="J25" s="38">
        <f t="shared" si="11"/>
        <v>400</v>
      </c>
      <c r="K25" s="39">
        <f t="shared" si="7"/>
        <v>0</v>
      </c>
      <c r="L25" s="29">
        <v>1</v>
      </c>
      <c r="M25" s="9">
        <f>J25</f>
        <v>400</v>
      </c>
      <c r="N25" s="44">
        <f t="shared" si="8"/>
        <v>400</v>
      </c>
      <c r="O25" s="37">
        <v>0</v>
      </c>
      <c r="P25" s="38">
        <f t="shared" si="12"/>
        <v>400</v>
      </c>
      <c r="Q25" s="39">
        <f t="shared" si="9"/>
        <v>0</v>
      </c>
      <c r="R25" s="28"/>
    </row>
    <row r="26" spans="1:18" s="4" customFormat="1" ht="11.25">
      <c r="A26" s="8" t="s">
        <v>61</v>
      </c>
      <c r="B26" s="26" t="s">
        <v>62</v>
      </c>
      <c r="C26" s="37">
        <v>1</v>
      </c>
      <c r="D26" s="38">
        <v>300</v>
      </c>
      <c r="E26" s="39">
        <f t="shared" si="5"/>
        <v>300</v>
      </c>
      <c r="F26" s="29">
        <v>1</v>
      </c>
      <c r="G26" s="9">
        <f t="shared" si="10"/>
        <v>300</v>
      </c>
      <c r="H26" s="44">
        <f t="shared" si="6"/>
        <v>300</v>
      </c>
      <c r="I26" s="37">
        <v>0</v>
      </c>
      <c r="J26" s="38">
        <f t="shared" si="11"/>
        <v>300</v>
      </c>
      <c r="K26" s="39">
        <f t="shared" si="7"/>
        <v>0</v>
      </c>
      <c r="L26" s="29">
        <v>1</v>
      </c>
      <c r="M26" s="9">
        <f>J26</f>
        <v>300</v>
      </c>
      <c r="N26" s="44">
        <f t="shared" si="8"/>
        <v>300</v>
      </c>
      <c r="O26" s="37">
        <v>0</v>
      </c>
      <c r="P26" s="38">
        <f t="shared" si="12"/>
        <v>300</v>
      </c>
      <c r="Q26" s="39">
        <f t="shared" si="9"/>
        <v>0</v>
      </c>
      <c r="R26" s="28"/>
    </row>
    <row r="27" spans="1:18" s="4" customFormat="1" ht="11.25">
      <c r="A27" s="8" t="s">
        <v>63</v>
      </c>
      <c r="B27" s="26">
        <v>3</v>
      </c>
      <c r="C27" s="37">
        <v>1</v>
      </c>
      <c r="D27" s="38">
        <v>100</v>
      </c>
      <c r="E27" s="39">
        <f t="shared" si="5"/>
        <v>100</v>
      </c>
      <c r="F27" s="29">
        <v>0</v>
      </c>
      <c r="G27" s="9">
        <f t="shared" si="10"/>
        <v>100</v>
      </c>
      <c r="H27" s="44">
        <f t="shared" si="6"/>
        <v>0</v>
      </c>
      <c r="I27" s="37">
        <v>0</v>
      </c>
      <c r="J27" s="38">
        <f t="shared" si="11"/>
        <v>100</v>
      </c>
      <c r="K27" s="39">
        <f t="shared" si="7"/>
        <v>0</v>
      </c>
      <c r="L27" s="29">
        <v>1</v>
      </c>
      <c r="M27" s="9">
        <v>100</v>
      </c>
      <c r="N27" s="44">
        <f t="shared" si="8"/>
        <v>100</v>
      </c>
      <c r="O27" s="37">
        <v>0</v>
      </c>
      <c r="P27" s="38">
        <f t="shared" si="12"/>
        <v>100</v>
      </c>
      <c r="Q27" s="39">
        <f t="shared" si="9"/>
        <v>0</v>
      </c>
      <c r="R27" s="28"/>
    </row>
    <row r="28" spans="1:18" s="4" customFormat="1" ht="11.25">
      <c r="A28" s="62" t="s">
        <v>50</v>
      </c>
      <c r="B28" s="59"/>
      <c r="C28" s="60"/>
      <c r="D28" s="61"/>
      <c r="E28" s="53">
        <f>SUM(E21:E27)</f>
        <v>1680</v>
      </c>
      <c r="F28" s="54"/>
      <c r="G28" s="55"/>
      <c r="H28" s="56">
        <f>SUM(H21:H27)</f>
        <v>300</v>
      </c>
      <c r="I28" s="57"/>
      <c r="J28" s="58"/>
      <c r="K28" s="53">
        <f>SUM(K21:K27)</f>
        <v>0</v>
      </c>
      <c r="L28" s="54"/>
      <c r="M28" s="55"/>
      <c r="N28" s="56">
        <f>SUM(N21:N27)</f>
        <v>1520</v>
      </c>
      <c r="O28" s="57"/>
      <c r="P28" s="58"/>
      <c r="Q28" s="53">
        <f>SUM(Q21:Q27)</f>
        <v>160</v>
      </c>
      <c r="R28" s="48"/>
    </row>
    <row r="29" spans="2:18" s="4" customFormat="1" ht="4.5" customHeight="1">
      <c r="B29" s="22"/>
      <c r="C29" s="34"/>
      <c r="D29" s="35"/>
      <c r="E29" s="40"/>
      <c r="F29" s="28"/>
      <c r="G29" s="7"/>
      <c r="H29" s="43"/>
      <c r="I29" s="34"/>
      <c r="J29" s="35"/>
      <c r="K29" s="36"/>
      <c r="L29" s="28"/>
      <c r="M29" s="7"/>
      <c r="N29" s="43"/>
      <c r="O29" s="34"/>
      <c r="P29" s="35"/>
      <c r="Q29" s="36"/>
      <c r="R29" s="28"/>
    </row>
    <row r="30" spans="1:18" s="4" customFormat="1" ht="12.75">
      <c r="A30" s="6" t="s">
        <v>64</v>
      </c>
      <c r="B30" s="25"/>
      <c r="C30" s="34"/>
      <c r="D30" s="35"/>
      <c r="E30" s="40"/>
      <c r="F30" s="28"/>
      <c r="G30" s="7"/>
      <c r="H30" s="43"/>
      <c r="I30" s="34"/>
      <c r="J30" s="35"/>
      <c r="K30" s="36"/>
      <c r="L30" s="28"/>
      <c r="M30" s="7"/>
      <c r="N30" s="43"/>
      <c r="O30" s="34"/>
      <c r="P30" s="35"/>
      <c r="Q30" s="36"/>
      <c r="R30" s="28"/>
    </row>
    <row r="31" spans="1:18" s="4" customFormat="1" ht="11.25">
      <c r="A31" s="8" t="s">
        <v>65</v>
      </c>
      <c r="B31" s="26">
        <v>5</v>
      </c>
      <c r="C31" s="37">
        <v>0</v>
      </c>
      <c r="D31" s="38">
        <v>1200</v>
      </c>
      <c r="E31" s="39">
        <f aca="true" t="shared" si="13" ref="E31:E37">C31*D31</f>
        <v>0</v>
      </c>
      <c r="F31" s="37">
        <v>0</v>
      </c>
      <c r="G31" s="38">
        <f>$D$31</f>
        <v>1200</v>
      </c>
      <c r="H31" s="39">
        <f>F31*G31</f>
        <v>0</v>
      </c>
      <c r="I31" s="37">
        <v>0</v>
      </c>
      <c r="J31" s="38">
        <f>$D$31</f>
        <v>1200</v>
      </c>
      <c r="K31" s="39">
        <f>I31*J31</f>
        <v>0</v>
      </c>
      <c r="L31" s="37">
        <v>0</v>
      </c>
      <c r="M31" s="38">
        <f>$D$31</f>
        <v>1200</v>
      </c>
      <c r="N31" s="39">
        <f>L31*M31</f>
        <v>0</v>
      </c>
      <c r="O31" s="37">
        <v>0</v>
      </c>
      <c r="P31" s="38">
        <f>$D$31</f>
        <v>1200</v>
      </c>
      <c r="Q31" s="39">
        <f>O31*P31</f>
        <v>0</v>
      </c>
      <c r="R31" s="28"/>
    </row>
    <row r="32" spans="1:18" s="4" customFormat="1" ht="11.25">
      <c r="A32" s="8" t="s">
        <v>66</v>
      </c>
      <c r="B32" s="26">
        <v>1</v>
      </c>
      <c r="C32" s="37">
        <v>0</v>
      </c>
      <c r="D32" s="38">
        <v>900</v>
      </c>
      <c r="E32" s="39">
        <f t="shared" si="13"/>
        <v>0</v>
      </c>
      <c r="F32" s="29">
        <v>1</v>
      </c>
      <c r="G32" s="9">
        <v>900</v>
      </c>
      <c r="H32" s="44">
        <f aca="true" t="shared" si="14" ref="H32:H37">F32*G32</f>
        <v>900</v>
      </c>
      <c r="I32" s="37">
        <v>1</v>
      </c>
      <c r="J32" s="38">
        <v>900</v>
      </c>
      <c r="K32" s="39">
        <f aca="true" t="shared" si="15" ref="K32:K37">I32*J32</f>
        <v>900</v>
      </c>
      <c r="L32" s="29">
        <v>1</v>
      </c>
      <c r="M32" s="9">
        <v>900</v>
      </c>
      <c r="N32" s="44">
        <f aca="true" t="shared" si="16" ref="N32:N37">L32*M32</f>
        <v>900</v>
      </c>
      <c r="O32" s="37">
        <v>1</v>
      </c>
      <c r="P32" s="38">
        <v>900</v>
      </c>
      <c r="Q32" s="39">
        <f aca="true" t="shared" si="17" ref="Q32:Q37">O32*P32</f>
        <v>900</v>
      </c>
      <c r="R32" s="28"/>
    </row>
    <row r="33" spans="1:18" s="4" customFormat="1" ht="11.25">
      <c r="A33" s="8" t="s">
        <v>67</v>
      </c>
      <c r="B33" s="26" t="s">
        <v>68</v>
      </c>
      <c r="C33" s="37">
        <v>1</v>
      </c>
      <c r="D33" s="38">
        <v>500</v>
      </c>
      <c r="E33" s="39">
        <f t="shared" si="13"/>
        <v>500</v>
      </c>
      <c r="F33" s="29">
        <v>1</v>
      </c>
      <c r="G33" s="9">
        <v>500</v>
      </c>
      <c r="H33" s="44">
        <f t="shared" si="14"/>
        <v>500</v>
      </c>
      <c r="I33" s="37">
        <v>1</v>
      </c>
      <c r="J33" s="38">
        <v>500</v>
      </c>
      <c r="K33" s="39">
        <f t="shared" si="15"/>
        <v>500</v>
      </c>
      <c r="L33" s="29">
        <v>1</v>
      </c>
      <c r="M33" s="9">
        <v>500</v>
      </c>
      <c r="N33" s="44">
        <f t="shared" si="16"/>
        <v>500</v>
      </c>
      <c r="O33" s="37">
        <v>1</v>
      </c>
      <c r="P33" s="38">
        <v>500</v>
      </c>
      <c r="Q33" s="39">
        <f t="shared" si="17"/>
        <v>500</v>
      </c>
      <c r="R33" s="28"/>
    </row>
    <row r="34" spans="1:18" s="4" customFormat="1" ht="11.25">
      <c r="A34" s="8" t="s">
        <v>69</v>
      </c>
      <c r="B34" s="26" t="s">
        <v>70</v>
      </c>
      <c r="C34" s="37">
        <v>1</v>
      </c>
      <c r="D34" s="38">
        <v>500</v>
      </c>
      <c r="E34" s="39">
        <f t="shared" si="13"/>
        <v>500</v>
      </c>
      <c r="F34" s="29">
        <v>1</v>
      </c>
      <c r="G34" s="9">
        <v>500</v>
      </c>
      <c r="H34" s="44">
        <f t="shared" si="14"/>
        <v>500</v>
      </c>
      <c r="I34" s="37">
        <v>1</v>
      </c>
      <c r="J34" s="38">
        <v>500</v>
      </c>
      <c r="K34" s="39">
        <f t="shared" si="15"/>
        <v>500</v>
      </c>
      <c r="L34" s="29">
        <v>1</v>
      </c>
      <c r="M34" s="9">
        <v>500</v>
      </c>
      <c r="N34" s="44">
        <f t="shared" si="16"/>
        <v>500</v>
      </c>
      <c r="O34" s="37">
        <v>1</v>
      </c>
      <c r="P34" s="38">
        <v>500</v>
      </c>
      <c r="Q34" s="39">
        <f t="shared" si="17"/>
        <v>500</v>
      </c>
      <c r="R34" s="28"/>
    </row>
    <row r="35" spans="1:18" s="4" customFormat="1" ht="11.25">
      <c r="A35" s="8" t="s">
        <v>71</v>
      </c>
      <c r="B35" s="26" t="s">
        <v>72</v>
      </c>
      <c r="C35" s="37">
        <v>0</v>
      </c>
      <c r="D35" s="38">
        <v>500</v>
      </c>
      <c r="E35" s="39">
        <f t="shared" si="13"/>
        <v>0</v>
      </c>
      <c r="F35" s="29">
        <v>1</v>
      </c>
      <c r="G35" s="9">
        <v>500</v>
      </c>
      <c r="H35" s="44">
        <f t="shared" si="14"/>
        <v>500</v>
      </c>
      <c r="I35" s="37">
        <v>1</v>
      </c>
      <c r="J35" s="38">
        <v>500</v>
      </c>
      <c r="K35" s="39">
        <f t="shared" si="15"/>
        <v>500</v>
      </c>
      <c r="L35" s="29">
        <v>1</v>
      </c>
      <c r="M35" s="9">
        <v>500</v>
      </c>
      <c r="N35" s="44">
        <f t="shared" si="16"/>
        <v>500</v>
      </c>
      <c r="O35" s="37">
        <v>1</v>
      </c>
      <c r="P35" s="38">
        <v>500</v>
      </c>
      <c r="Q35" s="39">
        <f t="shared" si="17"/>
        <v>500</v>
      </c>
      <c r="R35" s="28"/>
    </row>
    <row r="36" spans="1:18" s="4" customFormat="1" ht="11.25">
      <c r="A36" s="8" t="s">
        <v>73</v>
      </c>
      <c r="B36" s="26" t="s">
        <v>74</v>
      </c>
      <c r="C36" s="37">
        <v>0</v>
      </c>
      <c r="D36" s="38">
        <v>2000</v>
      </c>
      <c r="E36" s="39">
        <f t="shared" si="13"/>
        <v>0</v>
      </c>
      <c r="F36" s="29">
        <v>0</v>
      </c>
      <c r="G36" s="9">
        <v>2000</v>
      </c>
      <c r="H36" s="44">
        <f t="shared" si="14"/>
        <v>0</v>
      </c>
      <c r="I36" s="37">
        <v>0</v>
      </c>
      <c r="J36" s="38">
        <v>2000</v>
      </c>
      <c r="K36" s="39">
        <f t="shared" si="15"/>
        <v>0</v>
      </c>
      <c r="L36" s="29">
        <v>0</v>
      </c>
      <c r="M36" s="9">
        <v>2000</v>
      </c>
      <c r="N36" s="44">
        <f t="shared" si="16"/>
        <v>0</v>
      </c>
      <c r="O36" s="37">
        <v>0</v>
      </c>
      <c r="P36" s="38">
        <v>2000</v>
      </c>
      <c r="Q36" s="39">
        <f t="shared" si="17"/>
        <v>0</v>
      </c>
      <c r="R36" s="28"/>
    </row>
    <row r="37" spans="1:18" s="4" customFormat="1" ht="11.25">
      <c r="A37" s="8" t="s">
        <v>75</v>
      </c>
      <c r="B37" s="26" t="s">
        <v>76</v>
      </c>
      <c r="C37" s="37">
        <v>1</v>
      </c>
      <c r="D37" s="38">
        <v>500</v>
      </c>
      <c r="E37" s="39">
        <f t="shared" si="13"/>
        <v>500</v>
      </c>
      <c r="F37" s="29">
        <v>1</v>
      </c>
      <c r="G37" s="9">
        <v>500</v>
      </c>
      <c r="H37" s="44">
        <f t="shared" si="14"/>
        <v>500</v>
      </c>
      <c r="I37" s="37">
        <v>1</v>
      </c>
      <c r="J37" s="38">
        <v>500</v>
      </c>
      <c r="K37" s="39">
        <f t="shared" si="15"/>
        <v>500</v>
      </c>
      <c r="L37" s="29">
        <v>1</v>
      </c>
      <c r="M37" s="9">
        <v>500</v>
      </c>
      <c r="N37" s="44">
        <f t="shared" si="16"/>
        <v>500</v>
      </c>
      <c r="O37" s="37">
        <v>1</v>
      </c>
      <c r="P37" s="38">
        <v>500</v>
      </c>
      <c r="Q37" s="39">
        <f t="shared" si="17"/>
        <v>500</v>
      </c>
      <c r="R37" s="28"/>
    </row>
    <row r="38" spans="1:18" s="4" customFormat="1" ht="11.25">
      <c r="A38" s="79" t="s">
        <v>77</v>
      </c>
      <c r="B38" s="80"/>
      <c r="C38" s="60"/>
      <c r="D38" s="52"/>
      <c r="E38" s="53">
        <f>SUM(E31:E37)</f>
        <v>1500</v>
      </c>
      <c r="F38" s="54"/>
      <c r="G38" s="55"/>
      <c r="H38" s="56">
        <f>SUM(H31:H37)</f>
        <v>2900</v>
      </c>
      <c r="I38" s="57"/>
      <c r="J38" s="58"/>
      <c r="K38" s="53">
        <f>SUM(K31:K37)</f>
        <v>2900</v>
      </c>
      <c r="L38" s="54"/>
      <c r="M38" s="55"/>
      <c r="N38" s="56">
        <f>SUM(N31:N37)</f>
        <v>2900</v>
      </c>
      <c r="O38" s="57"/>
      <c r="P38" s="58"/>
      <c r="Q38" s="53">
        <f>SUM(Q31:Q37)</f>
        <v>2900</v>
      </c>
      <c r="R38" s="48"/>
    </row>
    <row r="39" spans="1:18" s="4" customFormat="1" ht="5.25" customHeight="1">
      <c r="A39" s="81"/>
      <c r="B39" s="82"/>
      <c r="C39" s="48"/>
      <c r="D39" s="42"/>
      <c r="E39" s="41"/>
      <c r="F39" s="30"/>
      <c r="G39" s="20"/>
      <c r="H39" s="45"/>
      <c r="I39" s="46"/>
      <c r="J39" s="47"/>
      <c r="K39" s="41"/>
      <c r="L39" s="30"/>
      <c r="M39" s="20"/>
      <c r="N39" s="45"/>
      <c r="O39" s="46"/>
      <c r="P39" s="47"/>
      <c r="Q39" s="41"/>
      <c r="R39" s="48"/>
    </row>
    <row r="40" spans="1:18" s="4" customFormat="1" ht="11.25">
      <c r="A40" s="93" t="s">
        <v>84</v>
      </c>
      <c r="B40" s="94"/>
      <c r="C40" s="95"/>
      <c r="D40" s="96"/>
      <c r="E40" s="97"/>
      <c r="F40" s="98"/>
      <c r="G40" s="99"/>
      <c r="H40" s="100"/>
      <c r="I40" s="101"/>
      <c r="J40" s="99"/>
      <c r="K40" s="97"/>
      <c r="L40" s="98"/>
      <c r="M40" s="99"/>
      <c r="N40" s="100"/>
      <c r="O40" s="101"/>
      <c r="P40" s="99"/>
      <c r="Q40" s="97"/>
      <c r="R40" s="48"/>
    </row>
    <row r="41" spans="1:18" s="4" customFormat="1" ht="22.5">
      <c r="A41" s="88" t="s">
        <v>87</v>
      </c>
      <c r="B41" s="85" t="s">
        <v>68</v>
      </c>
      <c r="C41" s="90">
        <v>50</v>
      </c>
      <c r="D41" s="91">
        <v>100</v>
      </c>
      <c r="E41" s="92">
        <f>D41*C41</f>
        <v>5000</v>
      </c>
      <c r="F41" s="90">
        <v>50</v>
      </c>
      <c r="G41" s="91">
        <v>100</v>
      </c>
      <c r="H41" s="92">
        <f>G41*F41</f>
        <v>5000</v>
      </c>
      <c r="I41" s="90">
        <v>50</v>
      </c>
      <c r="J41" s="91">
        <v>100</v>
      </c>
      <c r="K41" s="92">
        <f>J41*I41</f>
        <v>5000</v>
      </c>
      <c r="L41" s="90">
        <v>50</v>
      </c>
      <c r="M41" s="91">
        <v>100</v>
      </c>
      <c r="N41" s="92">
        <f>M41*L41</f>
        <v>5000</v>
      </c>
      <c r="O41" s="90">
        <v>50</v>
      </c>
      <c r="P41" s="91">
        <v>100</v>
      </c>
      <c r="Q41" s="92">
        <f>P41*O41</f>
        <v>5000</v>
      </c>
      <c r="R41" s="48"/>
    </row>
    <row r="42" spans="1:18" s="4" customFormat="1" ht="11.25">
      <c r="A42" s="79" t="s">
        <v>89</v>
      </c>
      <c r="B42" s="80"/>
      <c r="C42" s="60"/>
      <c r="D42" s="52"/>
      <c r="E42" s="53">
        <f>SUM(E41)</f>
        <v>5000</v>
      </c>
      <c r="F42" s="60"/>
      <c r="G42" s="52"/>
      <c r="H42" s="53">
        <f>SUM(H41)</f>
        <v>5000</v>
      </c>
      <c r="I42" s="60"/>
      <c r="J42" s="52"/>
      <c r="K42" s="53">
        <f>SUM(K41)</f>
        <v>5000</v>
      </c>
      <c r="L42" s="60"/>
      <c r="M42" s="52"/>
      <c r="N42" s="53">
        <f>SUM(N41)</f>
        <v>5000</v>
      </c>
      <c r="O42" s="60"/>
      <c r="P42" s="52"/>
      <c r="Q42" s="53">
        <f>SUM(Q41)</f>
        <v>5000</v>
      </c>
      <c r="R42" s="48"/>
    </row>
    <row r="43" spans="1:18" s="4" customFormat="1" ht="5.25" customHeight="1">
      <c r="A43" s="84"/>
      <c r="B43" s="85"/>
      <c r="C43" s="49"/>
      <c r="D43" s="42"/>
      <c r="E43" s="41"/>
      <c r="F43" s="30"/>
      <c r="G43" s="20"/>
      <c r="H43" s="45"/>
      <c r="I43" s="46"/>
      <c r="J43" s="47"/>
      <c r="K43" s="41"/>
      <c r="L43" s="30"/>
      <c r="M43" s="20"/>
      <c r="N43" s="45"/>
      <c r="O43" s="46"/>
      <c r="P43" s="47"/>
      <c r="Q43" s="41"/>
      <c r="R43" s="48"/>
    </row>
    <row r="44" spans="1:18" s="4" customFormat="1" ht="11.25">
      <c r="A44" s="83" t="s">
        <v>4</v>
      </c>
      <c r="B44" s="26"/>
      <c r="C44" s="34"/>
      <c r="D44" s="35"/>
      <c r="E44" s="36"/>
      <c r="F44" s="28"/>
      <c r="G44" s="7"/>
      <c r="H44" s="43"/>
      <c r="I44" s="34"/>
      <c r="J44" s="35"/>
      <c r="K44" s="36"/>
      <c r="L44" s="28"/>
      <c r="M44" s="7"/>
      <c r="N44" s="43"/>
      <c r="O44" s="34"/>
      <c r="P44" s="35"/>
      <c r="Q44" s="36"/>
      <c r="R44" s="28"/>
    </row>
    <row r="45" spans="1:18" s="4" customFormat="1" ht="11.25">
      <c r="A45" s="84" t="s">
        <v>88</v>
      </c>
      <c r="B45" s="89" t="s">
        <v>68</v>
      </c>
      <c r="C45" s="37">
        <v>0</v>
      </c>
      <c r="D45" s="38">
        <v>2000</v>
      </c>
      <c r="E45" s="39">
        <f>C45*D45</f>
        <v>0</v>
      </c>
      <c r="F45" s="29">
        <v>0</v>
      </c>
      <c r="G45" s="9">
        <v>2000</v>
      </c>
      <c r="H45" s="44">
        <f>F45*G45</f>
        <v>0</v>
      </c>
      <c r="I45" s="37">
        <v>1</v>
      </c>
      <c r="J45" s="38">
        <v>2000</v>
      </c>
      <c r="K45" s="39">
        <f>I45*J45</f>
        <v>2000</v>
      </c>
      <c r="L45" s="29">
        <v>0</v>
      </c>
      <c r="M45" s="9">
        <v>2000</v>
      </c>
      <c r="N45" s="44">
        <f>L45*M45</f>
        <v>0</v>
      </c>
      <c r="O45" s="37">
        <v>0</v>
      </c>
      <c r="P45" s="38">
        <v>2000</v>
      </c>
      <c r="Q45" s="39">
        <f>O45*P45</f>
        <v>0</v>
      </c>
      <c r="R45" s="28"/>
    </row>
    <row r="46" spans="1:18" s="4" customFormat="1" ht="11.25">
      <c r="A46" s="8" t="s">
        <v>78</v>
      </c>
      <c r="B46" s="89" t="s">
        <v>68</v>
      </c>
      <c r="C46" s="37">
        <v>8</v>
      </c>
      <c r="D46" s="38">
        <v>200</v>
      </c>
      <c r="E46" s="39">
        <f>C46*D46</f>
        <v>1600</v>
      </c>
      <c r="F46" s="29">
        <v>8</v>
      </c>
      <c r="G46" s="9">
        <v>200</v>
      </c>
      <c r="H46" s="44">
        <f>F46*G46</f>
        <v>1600</v>
      </c>
      <c r="I46" s="37">
        <v>8</v>
      </c>
      <c r="J46" s="38">
        <v>200</v>
      </c>
      <c r="K46" s="39">
        <f>I46*J46</f>
        <v>1600</v>
      </c>
      <c r="L46" s="29">
        <v>8</v>
      </c>
      <c r="M46" s="9">
        <v>200</v>
      </c>
      <c r="N46" s="44">
        <f>L46*M46</f>
        <v>1600</v>
      </c>
      <c r="O46" s="37">
        <v>8</v>
      </c>
      <c r="P46" s="38">
        <v>200</v>
      </c>
      <c r="Q46" s="39">
        <f>O46*P46</f>
        <v>1600</v>
      </c>
      <c r="R46" s="28"/>
    </row>
    <row r="47" spans="1:18" s="4" customFormat="1" ht="11.25">
      <c r="A47" s="62" t="s">
        <v>79</v>
      </c>
      <c r="B47" s="59"/>
      <c r="C47" s="64"/>
      <c r="D47" s="65"/>
      <c r="E47" s="66">
        <f>SUM(E45:E46)</f>
        <v>1600</v>
      </c>
      <c r="F47" s="54"/>
      <c r="G47" s="55"/>
      <c r="H47" s="56">
        <f>SUM(H45:H46)</f>
        <v>1600</v>
      </c>
      <c r="I47" s="67"/>
      <c r="J47" s="68"/>
      <c r="K47" s="66">
        <f>SUM(K45:K46)</f>
        <v>3600</v>
      </c>
      <c r="L47" s="54"/>
      <c r="M47" s="55"/>
      <c r="N47" s="56">
        <f>SUM(N45:N46)</f>
        <v>1600</v>
      </c>
      <c r="O47" s="67"/>
      <c r="P47" s="68"/>
      <c r="Q47" s="66">
        <f>SUM(Q45:Q46)</f>
        <v>1600</v>
      </c>
      <c r="R47" s="48"/>
    </row>
    <row r="48" spans="1:17" s="4" customFormat="1" ht="7.5" customHeight="1" thickBot="1">
      <c r="A48" s="69"/>
      <c r="B48" s="69"/>
      <c r="C48" s="71"/>
      <c r="D48" s="72"/>
      <c r="E48" s="72"/>
      <c r="F48" s="69"/>
      <c r="G48" s="70"/>
      <c r="H48" s="70"/>
      <c r="I48" s="71"/>
      <c r="J48" s="72"/>
      <c r="K48" s="72"/>
      <c r="L48" s="69"/>
      <c r="M48" s="70"/>
      <c r="N48" s="70"/>
      <c r="O48" s="71"/>
      <c r="P48" s="72"/>
      <c r="Q48" s="72"/>
    </row>
    <row r="49" spans="1:18" s="4" customFormat="1" ht="12.75" customHeight="1">
      <c r="A49" s="126" t="s">
        <v>80</v>
      </c>
      <c r="B49" s="127"/>
      <c r="C49" s="130" t="s">
        <v>11</v>
      </c>
      <c r="D49" s="131"/>
      <c r="E49" s="132"/>
      <c r="F49" s="130" t="s">
        <v>12</v>
      </c>
      <c r="G49" s="131"/>
      <c r="H49" s="132"/>
      <c r="I49" s="117" t="s">
        <v>13</v>
      </c>
      <c r="J49" s="118"/>
      <c r="K49" s="119"/>
      <c r="L49" s="117" t="s">
        <v>14</v>
      </c>
      <c r="M49" s="118"/>
      <c r="N49" s="119"/>
      <c r="O49" s="117" t="s">
        <v>15</v>
      </c>
      <c r="P49" s="118"/>
      <c r="Q49" s="123"/>
      <c r="R49" s="28"/>
    </row>
    <row r="50" spans="1:18" s="4" customFormat="1" ht="12.75" customHeight="1" thickBot="1">
      <c r="A50" s="128"/>
      <c r="B50" s="129"/>
      <c r="C50" s="114">
        <f>E9+E18+E28+E38+E47+E42</f>
        <v>36656</v>
      </c>
      <c r="D50" s="115"/>
      <c r="E50" s="116"/>
      <c r="F50" s="114">
        <f>H9+H18+H28+H38+H47+H42</f>
        <v>9976</v>
      </c>
      <c r="G50" s="115"/>
      <c r="H50" s="116"/>
      <c r="I50" s="114">
        <f>K9+K18+K28+K38+K47+K42</f>
        <v>11676</v>
      </c>
      <c r="J50" s="115"/>
      <c r="K50" s="116"/>
      <c r="L50" s="114">
        <f>SUM(N9+N18+N28+N38+N47+N42)</f>
        <v>22716</v>
      </c>
      <c r="M50" s="115"/>
      <c r="N50" s="116"/>
      <c r="O50" s="114">
        <f>SUM(Q9+Q18+Q28+Q38+Q47+Q42)</f>
        <v>25016</v>
      </c>
      <c r="P50" s="115"/>
      <c r="Q50" s="124"/>
      <c r="R50" s="48"/>
    </row>
  </sheetData>
  <mergeCells count="17">
    <mergeCell ref="O49:Q49"/>
    <mergeCell ref="O50:Q50"/>
    <mergeCell ref="O2:Q2"/>
    <mergeCell ref="A1:Q1"/>
    <mergeCell ref="A49:B50"/>
    <mergeCell ref="C49:E49"/>
    <mergeCell ref="C50:E50"/>
    <mergeCell ref="F49:H49"/>
    <mergeCell ref="F50:H50"/>
    <mergeCell ref="I49:K49"/>
    <mergeCell ref="I50:K50"/>
    <mergeCell ref="L49:N49"/>
    <mergeCell ref="C2:E2"/>
    <mergeCell ref="F2:H2"/>
    <mergeCell ref="I2:K2"/>
    <mergeCell ref="L2:N2"/>
    <mergeCell ref="L50:N50"/>
  </mergeCells>
  <printOptions/>
  <pageMargins left="0.5" right="0.5" top="0.7875" bottom="0.7875" header="0.5" footer="0.5"/>
  <pageSetup cellComments="asDisplayed" fitToHeight="1" fitToWidth="1" horizontalDpi="300" verticalDpi="300" orientation="landscape" scale="95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hallje</cp:lastModifiedBy>
  <cp:lastPrinted>2003-12-16T23:23:55Z</cp:lastPrinted>
  <dcterms:created xsi:type="dcterms:W3CDTF">2003-09-08T21:25:16Z</dcterms:created>
  <dcterms:modified xsi:type="dcterms:W3CDTF">2005-12-01T19:18:23Z</dcterms:modified>
  <cp:category/>
  <cp:version/>
  <cp:contentType/>
  <cp:contentStatus/>
  <cp:revision>12</cp:revision>
</cp:coreProperties>
</file>